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120" yWindow="60" windowWidth="16605" windowHeight="7860"/>
  </bookViews>
  <sheets>
    <sheet name="Не входящие в перечень" sheetId="5" r:id="rId1"/>
    <sheet name="стирка" sheetId="11" r:id="rId2"/>
    <sheet name="Входящие в перечень" sheetId="17" r:id="rId3"/>
    <sheet name="входящие сверх нормы" sheetId="21" r:id="rId4"/>
  </sheets>
  <definedNames>
    <definedName name="_xlnm.Print_Area" localSheetId="3">'входящие сверх нормы'!$A$1:$H$105</definedName>
    <definedName name="_xlnm.Print_Area" localSheetId="1">стирка!$A$1:$F$329</definedName>
  </definedNames>
  <calcPr calcId="152511"/>
</workbook>
</file>

<file path=xl/calcChain.xml><?xml version="1.0" encoding="utf-8"?>
<calcChain xmlns="http://schemas.openxmlformats.org/spreadsheetml/2006/main">
  <c r="H106" i="17" l="1"/>
  <c r="H105" i="17"/>
  <c r="H104" i="17"/>
  <c r="H103" i="17"/>
  <c r="H102" i="17"/>
  <c r="H105" i="21"/>
  <c r="H104" i="21"/>
  <c r="H103" i="21"/>
  <c r="H102" i="21"/>
  <c r="H101" i="21"/>
  <c r="A15" i="11" l="1"/>
  <c r="A16" i="11" s="1"/>
  <c r="A17" i="11" s="1"/>
  <c r="A18" i="11" s="1"/>
  <c r="A19" i="11" s="1"/>
  <c r="A20" i="11" s="1"/>
  <c r="A21" i="11" s="1"/>
  <c r="A22" i="11" s="1"/>
  <c r="G304" i="5" l="1"/>
  <c r="H304" i="5" s="1"/>
  <c r="G303" i="5"/>
  <c r="H303" i="5" l="1"/>
  <c r="I303" i="5" s="1"/>
  <c r="I304" i="5"/>
  <c r="H100" i="21" l="1"/>
  <c r="H99" i="21"/>
  <c r="H98" i="21"/>
  <c r="H96" i="21"/>
  <c r="H95" i="21"/>
  <c r="H94" i="21"/>
  <c r="H92" i="21"/>
  <c r="H91" i="21"/>
  <c r="H90" i="21"/>
  <c r="H89" i="21"/>
  <c r="H88" i="21"/>
  <c r="H87" i="21"/>
  <c r="H86" i="2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7" i="21"/>
  <c r="H36" i="21"/>
  <c r="H35" i="21"/>
  <c r="H34" i="21"/>
  <c r="H33" i="21"/>
  <c r="H32" i="21"/>
  <c r="H31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6" i="21"/>
  <c r="H15" i="21"/>
  <c r="H14" i="21"/>
  <c r="H13" i="21"/>
  <c r="H101" i="17"/>
  <c r="H100" i="17"/>
  <c r="H99" i="17"/>
  <c r="H97" i="17"/>
  <c r="H96" i="17"/>
  <c r="H95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8" i="17"/>
  <c r="H37" i="17"/>
  <c r="H36" i="17"/>
  <c r="H35" i="17"/>
  <c r="H34" i="17"/>
  <c r="H33" i="17"/>
  <c r="H32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7" i="17"/>
  <c r="H16" i="17"/>
  <c r="H15" i="17"/>
  <c r="H14" i="17"/>
  <c r="G302" i="5" l="1"/>
  <c r="H302" i="5" s="1"/>
  <c r="G301" i="5"/>
  <c r="G300" i="5"/>
  <c r="H300" i="5" s="1"/>
  <c r="G299" i="5"/>
  <c r="H299" i="5" s="1"/>
  <c r="G298" i="5"/>
  <c r="H298" i="5" s="1"/>
  <c r="G297" i="5"/>
  <c r="G296" i="5"/>
  <c r="H296" i="5" s="1"/>
  <c r="G295" i="5"/>
  <c r="H295" i="5" s="1"/>
  <c r="G294" i="5"/>
  <c r="H294" i="5" s="1"/>
  <c r="G293" i="5"/>
  <c r="G292" i="5"/>
  <c r="H292" i="5" s="1"/>
  <c r="G291" i="5"/>
  <c r="H291" i="5" s="1"/>
  <c r="G290" i="5"/>
  <c r="H290" i="5" s="1"/>
  <c r="G289" i="5"/>
  <c r="G288" i="5"/>
  <c r="H288" i="5" s="1"/>
  <c r="G287" i="5"/>
  <c r="H287" i="5" s="1"/>
  <c r="G286" i="5"/>
  <c r="H286" i="5" s="1"/>
  <c r="G285" i="5"/>
  <c r="G284" i="5"/>
  <c r="H284" i="5" s="1"/>
  <c r="G283" i="5"/>
  <c r="H283" i="5" s="1"/>
  <c r="G282" i="5"/>
  <c r="H282" i="5" s="1"/>
  <c r="G281" i="5"/>
  <c r="G280" i="5"/>
  <c r="H280" i="5" s="1"/>
  <c r="G279" i="5"/>
  <c r="H279" i="5" s="1"/>
  <c r="G278" i="5"/>
  <c r="H278" i="5" s="1"/>
  <c r="G277" i="5"/>
  <c r="G275" i="5"/>
  <c r="G274" i="5"/>
  <c r="H274" i="5" s="1"/>
  <c r="G273" i="5"/>
  <c r="H273" i="5" s="1"/>
  <c r="G272" i="5"/>
  <c r="H272" i="5" s="1"/>
  <c r="G271" i="5"/>
  <c r="G270" i="5"/>
  <c r="H270" i="5" s="1"/>
  <c r="G269" i="5"/>
  <c r="H269" i="5" s="1"/>
  <c r="G268" i="5"/>
  <c r="H268" i="5" s="1"/>
  <c r="G267" i="5"/>
  <c r="G266" i="5"/>
  <c r="H266" i="5" s="1"/>
  <c r="G242" i="5"/>
  <c r="H242" i="5" s="1"/>
  <c r="G241" i="5"/>
  <c r="G240" i="5"/>
  <c r="H240" i="5" s="1"/>
  <c r="G239" i="5"/>
  <c r="H239" i="5" s="1"/>
  <c r="G238" i="5"/>
  <c r="H238" i="5" s="1"/>
  <c r="G237" i="5"/>
  <c r="G236" i="5"/>
  <c r="H236" i="5" s="1"/>
  <c r="G235" i="5"/>
  <c r="H235" i="5" s="1"/>
  <c r="G234" i="5"/>
  <c r="H234" i="5" s="1"/>
  <c r="G233" i="5"/>
  <c r="G232" i="5"/>
  <c r="H232" i="5" s="1"/>
  <c r="G231" i="5"/>
  <c r="H231" i="5" s="1"/>
  <c r="G230" i="5"/>
  <c r="H230" i="5" s="1"/>
  <c r="G229" i="5"/>
  <c r="G228" i="5"/>
  <c r="H228" i="5" s="1"/>
  <c r="G227" i="5"/>
  <c r="H227" i="5" s="1"/>
  <c r="G226" i="5"/>
  <c r="H226" i="5" s="1"/>
  <c r="G225" i="5"/>
  <c r="G224" i="5"/>
  <c r="H224" i="5" s="1"/>
  <c r="G223" i="5"/>
  <c r="H223" i="5" s="1"/>
  <c r="G222" i="5"/>
  <c r="H222" i="5" s="1"/>
  <c r="G221" i="5"/>
  <c r="G220" i="5"/>
  <c r="H220" i="5" s="1"/>
  <c r="G219" i="5"/>
  <c r="H219" i="5" s="1"/>
  <c r="G218" i="5"/>
  <c r="H218" i="5" s="1"/>
  <c r="G217" i="5"/>
  <c r="G216" i="5"/>
  <c r="H216" i="5" s="1"/>
  <c r="G215" i="5"/>
  <c r="H215" i="5" s="1"/>
  <c r="G214" i="5"/>
  <c r="H214" i="5" s="1"/>
  <c r="G213" i="5"/>
  <c r="G212" i="5"/>
  <c r="H212" i="5" s="1"/>
  <c r="G210" i="5"/>
  <c r="G209" i="5"/>
  <c r="G208" i="5"/>
  <c r="G207" i="5"/>
  <c r="H207" i="5" s="1"/>
  <c r="G206" i="5"/>
  <c r="G205" i="5"/>
  <c r="G203" i="5"/>
  <c r="H203" i="5" s="1"/>
  <c r="G202" i="5"/>
  <c r="H202" i="5" s="1"/>
  <c r="G200" i="5"/>
  <c r="H200" i="5" s="1"/>
  <c r="G199" i="5"/>
  <c r="G198" i="5"/>
  <c r="H198" i="5" s="1"/>
  <c r="G195" i="5"/>
  <c r="H195" i="5" s="1"/>
  <c r="G194" i="5"/>
  <c r="H194" i="5" s="1"/>
  <c r="G193" i="5"/>
  <c r="G192" i="5"/>
  <c r="H192" i="5" s="1"/>
  <c r="G191" i="5"/>
  <c r="H191" i="5" s="1"/>
  <c r="G190" i="5"/>
  <c r="H190" i="5" s="1"/>
  <c r="G189" i="5"/>
  <c r="G188" i="5"/>
  <c r="H188" i="5" s="1"/>
  <c r="G187" i="5"/>
  <c r="H187" i="5" s="1"/>
  <c r="G186" i="5"/>
  <c r="H186" i="5" s="1"/>
  <c r="G185" i="5"/>
  <c r="G184" i="5"/>
  <c r="H184" i="5" s="1"/>
  <c r="G183" i="5"/>
  <c r="H183" i="5" s="1"/>
  <c r="G182" i="5"/>
  <c r="H182" i="5" s="1"/>
  <c r="G181" i="5"/>
  <c r="G180" i="5"/>
  <c r="H180" i="5" s="1"/>
  <c r="G178" i="5"/>
  <c r="H178" i="5" s="1"/>
  <c r="G177" i="5"/>
  <c r="H177" i="5" s="1"/>
  <c r="G176" i="5"/>
  <c r="G175" i="5"/>
  <c r="H175" i="5" s="1"/>
  <c r="G174" i="5"/>
  <c r="H174" i="5" s="1"/>
  <c r="G173" i="5"/>
  <c r="H173" i="5" s="1"/>
  <c r="G172" i="5"/>
  <c r="G171" i="5"/>
  <c r="H171" i="5" s="1"/>
  <c r="G170" i="5"/>
  <c r="H170" i="5" s="1"/>
  <c r="G169" i="5"/>
  <c r="H169" i="5" s="1"/>
  <c r="G168" i="5"/>
  <c r="G166" i="5"/>
  <c r="G165" i="5"/>
  <c r="H165" i="5" s="1"/>
  <c r="G164" i="5"/>
  <c r="H164" i="5" s="1"/>
  <c r="G163" i="5"/>
  <c r="H163" i="5" s="1"/>
  <c r="G162" i="5"/>
  <c r="G161" i="5"/>
  <c r="H161" i="5" s="1"/>
  <c r="G160" i="5"/>
  <c r="H160" i="5" s="1"/>
  <c r="G159" i="5"/>
  <c r="H159" i="5" s="1"/>
  <c r="G158" i="5"/>
  <c r="G155" i="5"/>
  <c r="G154" i="5"/>
  <c r="H154" i="5" s="1"/>
  <c r="G153" i="5"/>
  <c r="H153" i="5" s="1"/>
  <c r="G152" i="5"/>
  <c r="H152" i="5" s="1"/>
  <c r="G151" i="5"/>
  <c r="G150" i="5"/>
  <c r="H150" i="5" s="1"/>
  <c r="G149" i="5"/>
  <c r="H149" i="5" s="1"/>
  <c r="G148" i="5"/>
  <c r="H148" i="5" s="1"/>
  <c r="G147" i="5"/>
  <c r="G145" i="5"/>
  <c r="H145" i="5" s="1"/>
  <c r="G144" i="5"/>
  <c r="H144" i="5" s="1"/>
  <c r="G143" i="5"/>
  <c r="H143" i="5" s="1"/>
  <c r="G142" i="5"/>
  <c r="G141" i="5"/>
  <c r="H141" i="5" s="1"/>
  <c r="G139" i="5"/>
  <c r="H139" i="5" s="1"/>
  <c r="G138" i="5"/>
  <c r="G137" i="5"/>
  <c r="H137" i="5" s="1"/>
  <c r="G136" i="5"/>
  <c r="H136" i="5" s="1"/>
  <c r="G135" i="5"/>
  <c r="H135" i="5" s="1"/>
  <c r="G134" i="5"/>
  <c r="G133" i="5"/>
  <c r="H133" i="5" s="1"/>
  <c r="G132" i="5"/>
  <c r="H132" i="5" s="1"/>
  <c r="G131" i="5"/>
  <c r="H131" i="5" s="1"/>
  <c r="G130" i="5"/>
  <c r="G129" i="5"/>
  <c r="H129" i="5" s="1"/>
  <c r="G128" i="5"/>
  <c r="H128" i="5" s="1"/>
  <c r="G127" i="5"/>
  <c r="H127" i="5" s="1"/>
  <c r="G126" i="5"/>
  <c r="G125" i="5"/>
  <c r="H125" i="5" s="1"/>
  <c r="G124" i="5"/>
  <c r="H124" i="5" s="1"/>
  <c r="G123" i="5"/>
  <c r="H123" i="5" s="1"/>
  <c r="G122" i="5"/>
  <c r="G121" i="5"/>
  <c r="H121" i="5" s="1"/>
  <c r="G120" i="5"/>
  <c r="G119" i="5"/>
  <c r="H119" i="5" s="1"/>
  <c r="G118" i="5"/>
  <c r="H118" i="5" s="1"/>
  <c r="G117" i="5"/>
  <c r="H117" i="5" s="1"/>
  <c r="G116" i="5"/>
  <c r="G115" i="5"/>
  <c r="H115" i="5" s="1"/>
  <c r="G114" i="5"/>
  <c r="H114" i="5" s="1"/>
  <c r="G113" i="5"/>
  <c r="H113" i="5" s="1"/>
  <c r="G112" i="5"/>
  <c r="H112" i="5" s="1"/>
  <c r="G111" i="5"/>
  <c r="G110" i="5"/>
  <c r="H110" i="5" s="1"/>
  <c r="G109" i="5"/>
  <c r="H109" i="5" s="1"/>
  <c r="G108" i="5"/>
  <c r="H108" i="5" s="1"/>
  <c r="G107" i="5"/>
  <c r="G106" i="5"/>
  <c r="H106" i="5" s="1"/>
  <c r="G105" i="5"/>
  <c r="H105" i="5" s="1"/>
  <c r="G104" i="5"/>
  <c r="H104" i="5" s="1"/>
  <c r="G103" i="5"/>
  <c r="G102" i="5"/>
  <c r="H102" i="5" s="1"/>
  <c r="G101" i="5"/>
  <c r="H101" i="5" s="1"/>
  <c r="G100" i="5"/>
  <c r="H100" i="5" s="1"/>
  <c r="G99" i="5"/>
  <c r="H99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G38" i="5"/>
  <c r="H38" i="5" s="1"/>
  <c r="G37" i="5"/>
  <c r="H37" i="5" s="1"/>
  <c r="G36" i="5"/>
  <c r="H36" i="5" s="1"/>
  <c r="G35" i="5"/>
  <c r="G34" i="5"/>
  <c r="H34" i="5" s="1"/>
  <c r="G33" i="5"/>
  <c r="H33" i="5" s="1"/>
  <c r="G32" i="5"/>
  <c r="H32" i="5" s="1"/>
  <c r="G31" i="5"/>
  <c r="G30" i="5"/>
  <c r="H30" i="5" s="1"/>
  <c r="G29" i="5"/>
  <c r="H29" i="5" s="1"/>
  <c r="G28" i="5"/>
  <c r="H28" i="5" s="1"/>
  <c r="G27" i="5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6" i="5"/>
  <c r="H16" i="5" l="1"/>
  <c r="I16" i="5"/>
  <c r="I21" i="5"/>
  <c r="I25" i="5"/>
  <c r="H27" i="5"/>
  <c r="I27" i="5" s="1"/>
  <c r="I29" i="5"/>
  <c r="H31" i="5"/>
  <c r="I31" i="5" s="1"/>
  <c r="I33" i="5"/>
  <c r="H35" i="5"/>
  <c r="I35" i="5" s="1"/>
  <c r="I37" i="5"/>
  <c r="H39" i="5"/>
  <c r="I39" i="5" s="1"/>
  <c r="I41" i="5"/>
  <c r="I45" i="5"/>
  <c r="I49" i="5"/>
  <c r="I53" i="5"/>
  <c r="I57" i="5"/>
  <c r="I61" i="5"/>
  <c r="I65" i="5"/>
  <c r="I69" i="5"/>
  <c r="I75" i="5"/>
  <c r="I79" i="5"/>
  <c r="I84" i="5"/>
  <c r="I88" i="5"/>
  <c r="I92" i="5"/>
  <c r="I96" i="5"/>
  <c r="I99" i="5"/>
  <c r="H103" i="5"/>
  <c r="I103" i="5" s="1"/>
  <c r="H111" i="5"/>
  <c r="I111" i="5" s="1"/>
  <c r="H116" i="5"/>
  <c r="I116" i="5" s="1"/>
  <c r="H122" i="5"/>
  <c r="I122" i="5" s="1"/>
  <c r="H130" i="5"/>
  <c r="I130" i="5" s="1"/>
  <c r="I19" i="5"/>
  <c r="I23" i="5"/>
  <c r="I43" i="5"/>
  <c r="I47" i="5"/>
  <c r="I51" i="5"/>
  <c r="I55" i="5"/>
  <c r="I59" i="5"/>
  <c r="I67" i="5"/>
  <c r="I71" i="5"/>
  <c r="I73" i="5"/>
  <c r="I77" i="5"/>
  <c r="I82" i="5"/>
  <c r="I86" i="5"/>
  <c r="I90" i="5"/>
  <c r="I94" i="5"/>
  <c r="I101" i="5"/>
  <c r="H107" i="5"/>
  <c r="I107" i="5" s="1"/>
  <c r="H120" i="5"/>
  <c r="I120" i="5" s="1"/>
  <c r="H126" i="5"/>
  <c r="I126" i="5" s="1"/>
  <c r="I105" i="5"/>
  <c r="I109" i="5"/>
  <c r="I113" i="5"/>
  <c r="I114" i="5"/>
  <c r="I118" i="5"/>
  <c r="I124" i="5"/>
  <c r="I128" i="5"/>
  <c r="I132" i="5"/>
  <c r="H134" i="5"/>
  <c r="I134" i="5" s="1"/>
  <c r="I136" i="5"/>
  <c r="H138" i="5"/>
  <c r="I138" i="5" s="1"/>
  <c r="H142" i="5"/>
  <c r="I142" i="5" s="1"/>
  <c r="I144" i="5"/>
  <c r="H147" i="5"/>
  <c r="I147" i="5" s="1"/>
  <c r="I149" i="5"/>
  <c r="H151" i="5"/>
  <c r="I151" i="5" s="1"/>
  <c r="I153" i="5"/>
  <c r="H155" i="5"/>
  <c r="I155" i="5" s="1"/>
  <c r="H158" i="5"/>
  <c r="I158" i="5" s="1"/>
  <c r="I160" i="5"/>
  <c r="H162" i="5"/>
  <c r="I162" i="5" s="1"/>
  <c r="I164" i="5"/>
  <c r="H166" i="5"/>
  <c r="I166" i="5" s="1"/>
  <c r="H168" i="5"/>
  <c r="I168" i="5" s="1"/>
  <c r="I170" i="5"/>
  <c r="H172" i="5"/>
  <c r="I172" i="5" s="1"/>
  <c r="I174" i="5"/>
  <c r="H176" i="5"/>
  <c r="I176" i="5" s="1"/>
  <c r="I178" i="5"/>
  <c r="H181" i="5"/>
  <c r="I181" i="5" s="1"/>
  <c r="I183" i="5"/>
  <c r="H185" i="5"/>
  <c r="I185" i="5" s="1"/>
  <c r="I187" i="5"/>
  <c r="H189" i="5"/>
  <c r="I189" i="5" s="1"/>
  <c r="I191" i="5"/>
  <c r="H193" i="5"/>
  <c r="I193" i="5" s="1"/>
  <c r="I195" i="5"/>
  <c r="H199" i="5"/>
  <c r="I199" i="5" s="1"/>
  <c r="I202" i="5"/>
  <c r="H205" i="5"/>
  <c r="I205" i="5" s="1"/>
  <c r="I207" i="5"/>
  <c r="H209" i="5"/>
  <c r="I209" i="5" s="1"/>
  <c r="H213" i="5"/>
  <c r="I213" i="5" s="1"/>
  <c r="I215" i="5"/>
  <c r="H217" i="5"/>
  <c r="I217" i="5" s="1"/>
  <c r="I219" i="5"/>
  <c r="H221" i="5"/>
  <c r="I221" i="5" s="1"/>
  <c r="I223" i="5"/>
  <c r="H225" i="5"/>
  <c r="I225" i="5" s="1"/>
  <c r="I227" i="5"/>
  <c r="H229" i="5"/>
  <c r="I229" i="5" s="1"/>
  <c r="I231" i="5"/>
  <c r="H233" i="5"/>
  <c r="I233" i="5" s="1"/>
  <c r="I235" i="5"/>
  <c r="H237" i="5"/>
  <c r="I237" i="5" s="1"/>
  <c r="I239" i="5"/>
  <c r="H241" i="5"/>
  <c r="I241" i="5" s="1"/>
  <c r="H267" i="5"/>
  <c r="I267" i="5" s="1"/>
  <c r="I269" i="5"/>
  <c r="H271" i="5"/>
  <c r="I271" i="5" s="1"/>
  <c r="I273" i="5"/>
  <c r="H275" i="5"/>
  <c r="I275" i="5" s="1"/>
  <c r="H277" i="5"/>
  <c r="I277" i="5" s="1"/>
  <c r="I279" i="5"/>
  <c r="H281" i="5"/>
  <c r="I281" i="5" s="1"/>
  <c r="I283" i="5"/>
  <c r="H285" i="5"/>
  <c r="I285" i="5" s="1"/>
  <c r="I287" i="5"/>
  <c r="H289" i="5"/>
  <c r="I289" i="5" s="1"/>
  <c r="I291" i="5"/>
  <c r="H293" i="5"/>
  <c r="I293" i="5" s="1"/>
  <c r="I295" i="5"/>
  <c r="H297" i="5"/>
  <c r="I297" i="5" s="1"/>
  <c r="I299" i="5"/>
  <c r="H301" i="5"/>
  <c r="I301" i="5" s="1"/>
  <c r="I278" i="5"/>
  <c r="I280" i="5"/>
  <c r="I282" i="5"/>
  <c r="I284" i="5"/>
  <c r="I286" i="5"/>
  <c r="I288" i="5"/>
  <c r="I290" i="5"/>
  <c r="I292" i="5"/>
  <c r="I294" i="5"/>
  <c r="I296" i="5"/>
  <c r="I298" i="5"/>
  <c r="I300" i="5"/>
  <c r="I302" i="5"/>
  <c r="I266" i="5"/>
  <c r="I268" i="5"/>
  <c r="I270" i="5"/>
  <c r="I272" i="5"/>
  <c r="I274" i="5"/>
  <c r="I212" i="5"/>
  <c r="I214" i="5"/>
  <c r="I216" i="5"/>
  <c r="I218" i="5"/>
  <c r="I220" i="5"/>
  <c r="I222" i="5"/>
  <c r="I224" i="5"/>
  <c r="I226" i="5"/>
  <c r="I228" i="5"/>
  <c r="I230" i="5"/>
  <c r="I232" i="5"/>
  <c r="I234" i="5"/>
  <c r="I236" i="5"/>
  <c r="I238" i="5"/>
  <c r="I240" i="5"/>
  <c r="I242" i="5"/>
  <c r="H206" i="5"/>
  <c r="I206" i="5" s="1"/>
  <c r="H208" i="5"/>
  <c r="I208" i="5" s="1"/>
  <c r="H210" i="5"/>
  <c r="I210" i="5" s="1"/>
  <c r="I203" i="5"/>
  <c r="I198" i="5"/>
  <c r="I200" i="5"/>
  <c r="I180" i="5"/>
  <c r="I182" i="5"/>
  <c r="I184" i="5"/>
  <c r="I186" i="5"/>
  <c r="I188" i="5"/>
  <c r="I190" i="5"/>
  <c r="I192" i="5"/>
  <c r="I194" i="5"/>
  <c r="I169" i="5"/>
  <c r="I171" i="5"/>
  <c r="I173" i="5"/>
  <c r="I175" i="5"/>
  <c r="I177" i="5"/>
  <c r="I159" i="5"/>
  <c r="I161" i="5"/>
  <c r="I163" i="5"/>
  <c r="I165" i="5"/>
  <c r="I148" i="5"/>
  <c r="I150" i="5"/>
  <c r="I152" i="5"/>
  <c r="I154" i="5"/>
  <c r="I141" i="5"/>
  <c r="I143" i="5"/>
  <c r="I145" i="5"/>
  <c r="I100" i="5"/>
  <c r="I102" i="5"/>
  <c r="I104" i="5"/>
  <c r="I106" i="5"/>
  <c r="I108" i="5"/>
  <c r="I110" i="5"/>
  <c r="I112" i="5"/>
  <c r="I115" i="5"/>
  <c r="I117" i="5"/>
  <c r="I119" i="5"/>
  <c r="I121" i="5"/>
  <c r="I123" i="5"/>
  <c r="I125" i="5"/>
  <c r="I127" i="5"/>
  <c r="I129" i="5"/>
  <c r="I131" i="5"/>
  <c r="I133" i="5"/>
  <c r="I135" i="5"/>
  <c r="I137" i="5"/>
  <c r="I139" i="5"/>
  <c r="I83" i="5"/>
  <c r="I85" i="5"/>
  <c r="I87" i="5"/>
  <c r="I89" i="5"/>
  <c r="I91" i="5"/>
  <c r="I93" i="5"/>
  <c r="I95" i="5"/>
  <c r="I74" i="5"/>
  <c r="I76" i="5"/>
  <c r="I78" i="5"/>
  <c r="I80" i="5"/>
  <c r="I64" i="5"/>
  <c r="I66" i="5"/>
  <c r="I68" i="5"/>
  <c r="I70" i="5"/>
  <c r="I18" i="5"/>
  <c r="I20" i="5"/>
  <c r="I22" i="5"/>
  <c r="I24" i="5"/>
  <c r="I26" i="5"/>
  <c r="I28" i="5"/>
  <c r="I30" i="5"/>
  <c r="I32" i="5"/>
  <c r="I34" i="5"/>
  <c r="I36" i="5"/>
  <c r="I38" i="5"/>
  <c r="I40" i="5"/>
  <c r="I42" i="5"/>
  <c r="I44" i="5"/>
  <c r="I46" i="5"/>
  <c r="I48" i="5"/>
  <c r="I50" i="5"/>
  <c r="I52" i="5"/>
  <c r="I54" i="5"/>
  <c r="I56" i="5"/>
  <c r="I58" i="5"/>
  <c r="I60" i="5"/>
  <c r="I62" i="5"/>
  <c r="G264" i="5" l="1"/>
  <c r="H264" i="5" s="1"/>
  <c r="G263" i="5"/>
  <c r="H263" i="5" s="1"/>
  <c r="G262" i="5"/>
  <c r="G261" i="5"/>
  <c r="H261" i="5" s="1"/>
  <c r="G260" i="5"/>
  <c r="G258" i="5"/>
  <c r="G257" i="5"/>
  <c r="H257" i="5" s="1"/>
  <c r="G256" i="5"/>
  <c r="G255" i="5"/>
  <c r="G254" i="5"/>
  <c r="H254" i="5" s="1"/>
  <c r="G253" i="5"/>
  <c r="G252" i="5"/>
  <c r="G251" i="5"/>
  <c r="H251" i="5" s="1"/>
  <c r="G250" i="5"/>
  <c r="G249" i="5"/>
  <c r="H249" i="5" s="1"/>
  <c r="G248" i="5"/>
  <c r="H248" i="5" s="1"/>
  <c r="G247" i="5"/>
  <c r="H247" i="5" s="1"/>
  <c r="G246" i="5"/>
  <c r="H246" i="5" s="1"/>
  <c r="G245" i="5"/>
  <c r="H245" i="5" s="1"/>
  <c r="G244" i="5"/>
  <c r="I264" i="5" l="1"/>
  <c r="I245" i="5"/>
  <c r="I247" i="5"/>
  <c r="I249" i="5"/>
  <c r="I251" i="5"/>
  <c r="I257" i="5"/>
  <c r="I246" i="5"/>
  <c r="I248" i="5"/>
  <c r="I254" i="5"/>
  <c r="I261" i="5"/>
  <c r="I263" i="5"/>
  <c r="H255" i="5"/>
  <c r="I255" i="5" s="1"/>
  <c r="H253" i="5"/>
  <c r="I253" i="5" s="1"/>
  <c r="H244" i="5"/>
  <c r="I244" i="5" s="1"/>
  <c r="H250" i="5"/>
  <c r="I250" i="5" s="1"/>
  <c r="H252" i="5"/>
  <c r="I252" i="5" s="1"/>
  <c r="H256" i="5"/>
  <c r="I256" i="5" s="1"/>
  <c r="H258" i="5"/>
  <c r="I258" i="5" s="1"/>
  <c r="H260" i="5"/>
  <c r="I260" i="5" s="1"/>
  <c r="H262" i="5"/>
  <c r="I262" i="5" s="1"/>
</calcChain>
</file>

<file path=xl/sharedStrings.xml><?xml version="1.0" encoding="utf-8"?>
<sst xmlns="http://schemas.openxmlformats.org/spreadsheetml/2006/main" count="1157" uniqueCount="699">
  <si>
    <t>Наименование услуги</t>
  </si>
  <si>
    <t>1.</t>
  </si>
  <si>
    <t>п/п</t>
  </si>
  <si>
    <t>№</t>
  </si>
  <si>
    <t>Утверждаю</t>
  </si>
  <si>
    <t>№  п/п</t>
  </si>
  <si>
    <t>Единица измерения</t>
  </si>
  <si>
    <t>1скл.м3</t>
  </si>
  <si>
    <t>2.</t>
  </si>
  <si>
    <t>3.</t>
  </si>
  <si>
    <t>топором</t>
  </si>
  <si>
    <t xml:space="preserve">Колка дров                                                                 </t>
  </si>
  <si>
    <t>с применением клиньев</t>
  </si>
  <si>
    <t>до 10м</t>
  </si>
  <si>
    <t>до20м</t>
  </si>
  <si>
    <t>свыше20</t>
  </si>
  <si>
    <t>весна</t>
  </si>
  <si>
    <t>лето</t>
  </si>
  <si>
    <t>осень</t>
  </si>
  <si>
    <t>100 м2</t>
  </si>
  <si>
    <t>100м2</t>
  </si>
  <si>
    <t>0,7м</t>
  </si>
  <si>
    <t>Прополка с рыхлением картофеля после междурядной обработки</t>
  </si>
  <si>
    <t>Скашивание ботвы косой</t>
  </si>
  <si>
    <t>Посев семян овощных культур</t>
  </si>
  <si>
    <t>Посадка рассады овощных культур</t>
  </si>
  <si>
    <t>Замена выключателя , розетки</t>
  </si>
  <si>
    <t>1.1.</t>
  </si>
  <si>
    <t>1.2.</t>
  </si>
  <si>
    <t>1.3.</t>
  </si>
  <si>
    <t>1.9.</t>
  </si>
  <si>
    <t>1.10.</t>
  </si>
  <si>
    <t>1.11.</t>
  </si>
  <si>
    <t>1.12.</t>
  </si>
  <si>
    <t>1.13.</t>
  </si>
  <si>
    <t>1.14.</t>
  </si>
  <si>
    <t>1.15.</t>
  </si>
  <si>
    <t>Вынос мусора</t>
  </si>
  <si>
    <t>1.16.</t>
  </si>
  <si>
    <t>1.17.</t>
  </si>
  <si>
    <t>1.18.</t>
  </si>
  <si>
    <t>1.20.</t>
  </si>
  <si>
    <t>1.21.</t>
  </si>
  <si>
    <t>1.22.</t>
  </si>
  <si>
    <t>1.23.</t>
  </si>
  <si>
    <t>2.1.</t>
  </si>
  <si>
    <t>2.2.</t>
  </si>
  <si>
    <t>2.3.</t>
  </si>
  <si>
    <t>2.4.</t>
  </si>
  <si>
    <t>2.5.</t>
  </si>
  <si>
    <t>2.6.</t>
  </si>
  <si>
    <t>2.7.</t>
  </si>
  <si>
    <t>2.8.</t>
  </si>
  <si>
    <t>3.1.</t>
  </si>
  <si>
    <t>3.2.</t>
  </si>
  <si>
    <t>3.3.</t>
  </si>
  <si>
    <t>3.4.</t>
  </si>
  <si>
    <t>Мытье посуды</t>
  </si>
  <si>
    <t>с размораживанием</t>
  </si>
  <si>
    <t>без размораживания</t>
  </si>
  <si>
    <t>Тариф (рублей)</t>
  </si>
  <si>
    <t>1 заказ</t>
  </si>
  <si>
    <t>1 заказ до 7 кг</t>
  </si>
  <si>
    <t>Стоимость норма часа (рублей)</t>
  </si>
  <si>
    <t>1заказ до 7кг</t>
  </si>
  <si>
    <t>1 пог.м.</t>
  </si>
  <si>
    <t>1 плафон</t>
  </si>
  <si>
    <t>1 шт</t>
  </si>
  <si>
    <t>1 шт.</t>
  </si>
  <si>
    <t>1 плита</t>
  </si>
  <si>
    <t>Директор</t>
  </si>
  <si>
    <t>Устройство гряд</t>
  </si>
  <si>
    <t>10 кг</t>
  </si>
  <si>
    <t>Посадка в лунки или борозды луковичных или клубневых растений</t>
  </si>
  <si>
    <t>100 шт.</t>
  </si>
  <si>
    <t xml:space="preserve">Боронование почвы </t>
  </si>
  <si>
    <t>в 2 слоя</t>
  </si>
  <si>
    <t>в 3 слоя</t>
  </si>
  <si>
    <t>100 кг</t>
  </si>
  <si>
    <t>Подпахивание картофеля</t>
  </si>
  <si>
    <t>томаты</t>
  </si>
  <si>
    <t>огурцы</t>
  </si>
  <si>
    <t>перец</t>
  </si>
  <si>
    <t>1м2</t>
  </si>
  <si>
    <t>1 м2</t>
  </si>
  <si>
    <t>Ручной посев зерновых культур</t>
  </si>
  <si>
    <t>Замена перегоревших электроламп</t>
  </si>
  <si>
    <t>1 м</t>
  </si>
  <si>
    <t>Прокладка коробов для укладки  кабеля</t>
  </si>
  <si>
    <t>Демонтаж проводов</t>
  </si>
  <si>
    <t xml:space="preserve">Прокладка проводов в  короба </t>
  </si>
  <si>
    <t>Установка настенного патрона</t>
  </si>
  <si>
    <t>Установка потолочного патрона</t>
  </si>
  <si>
    <t>Установка распределительной коробки, потрона</t>
  </si>
  <si>
    <t>1 м дымохода</t>
  </si>
  <si>
    <t>Установка деревянных столбов забора с заливкой цементным раствором</t>
  </si>
  <si>
    <t>Оклеивание стен обоями</t>
  </si>
  <si>
    <t>1 т</t>
  </si>
  <si>
    <t>Наименование услуг</t>
  </si>
  <si>
    <t>Прейскурант</t>
  </si>
  <si>
    <t>Ед.измерен.</t>
  </si>
  <si>
    <t>вручную</t>
  </si>
  <si>
    <t>1кг</t>
  </si>
  <si>
    <t>1 кг</t>
  </si>
  <si>
    <t>квашение капусты</t>
  </si>
  <si>
    <t>ягоды</t>
  </si>
  <si>
    <t>яблоки</t>
  </si>
  <si>
    <t>вишни</t>
  </si>
  <si>
    <t>сливы</t>
  </si>
  <si>
    <t>летники</t>
  </si>
  <si>
    <t>луковичные</t>
  </si>
  <si>
    <t>Ед.измерения</t>
  </si>
  <si>
    <t>Установка  подвесного светильника</t>
  </si>
  <si>
    <t>Установка светильника типа "Бра"</t>
  </si>
  <si>
    <t>Разборка отопительных печей</t>
  </si>
  <si>
    <t>Окраска печи известью или мелом</t>
  </si>
  <si>
    <t>1 м фальца</t>
  </si>
  <si>
    <t>Экономист                                                          Н.И.Самсоненко</t>
  </si>
  <si>
    <t>1 загрузка</t>
  </si>
  <si>
    <t>Глажение белья утюгом</t>
  </si>
  <si>
    <t>Глажение белья прессом</t>
  </si>
  <si>
    <t>Для инвалидов и пожилых людей нетрудоспособного возраста                                                                                      Цена, руб</t>
  </si>
  <si>
    <t>Сушка белья  в сушильной машине под утюг</t>
  </si>
  <si>
    <t>Сушка белья в сушильной машине в шкаф</t>
  </si>
  <si>
    <t>Стирка белья  хлопок (3 ст. загрязнения)</t>
  </si>
  <si>
    <t>Стирка белья синтетика (3 ст. загрязнения)</t>
  </si>
  <si>
    <t>НДС   20%</t>
  </si>
  <si>
    <t>Всего с НДС (рублей)</t>
  </si>
  <si>
    <t>Главный бухгалтер                                            С.В.Петровская</t>
  </si>
  <si>
    <t>Ремонт каркаса теплицы с заменой отдельных деталей</t>
  </si>
  <si>
    <t>1 прибор</t>
  </si>
  <si>
    <t>Устройство заборов с установкой столбов и обтяжкой металлической сеткой</t>
  </si>
  <si>
    <t>Замена деталей (бруски продольные, боковые, средние, ножки и др.) в табуретах, стульях и креслах</t>
  </si>
  <si>
    <t>1 деталь</t>
  </si>
  <si>
    <t>Замена ручек, защелок, шпингалетов</t>
  </si>
  <si>
    <t>Разравнивание вскопанной почвы</t>
  </si>
  <si>
    <t>Снятие старой пленки с теплицы с отрывкой реек и выдергиванием гвоздей</t>
  </si>
  <si>
    <t>мытье головы</t>
  </si>
  <si>
    <t>в 1 слой</t>
  </si>
  <si>
    <t>до 50 мм</t>
  </si>
  <si>
    <t>свыше 50 мм</t>
  </si>
  <si>
    <t>10 м2</t>
  </si>
  <si>
    <t>Замена замков:</t>
  </si>
  <si>
    <t>врезных</t>
  </si>
  <si>
    <t>накладных</t>
  </si>
  <si>
    <t>столы</t>
  </si>
  <si>
    <t>Демонтаж разборной мебели:</t>
  </si>
  <si>
    <t>Подметание пола</t>
  </si>
  <si>
    <t>Уборка пылесосом мягкой мебели, ковров и напольных покрытий</t>
  </si>
  <si>
    <t>диванов</t>
  </si>
  <si>
    <t>1 п.м</t>
  </si>
  <si>
    <t>до 300 м</t>
  </si>
  <si>
    <r>
      <t>Очистка дорожек от снега в зимний период:</t>
    </r>
    <r>
      <rPr>
        <sz val="10"/>
        <color theme="1"/>
        <rFont val="Times New Roman"/>
        <family val="1"/>
        <charset val="204"/>
      </rPr>
      <t xml:space="preserve"> </t>
    </r>
  </si>
  <si>
    <t>Оказание помощи в приготовлении пищи на дому</t>
  </si>
  <si>
    <t xml:space="preserve">Доставка овощей из хранилища </t>
  </si>
  <si>
    <t>пылесосом</t>
  </si>
  <si>
    <t>Смена штор и гардин</t>
  </si>
  <si>
    <t>Уборка пыли со стен и потолков</t>
  </si>
  <si>
    <t>Чистка ванны, умывальника (раковины)</t>
  </si>
  <si>
    <t>Чистка газовой (электрической) плиты</t>
  </si>
  <si>
    <t>Содействие в получении услуг, предоставляемых организациями торговли, бытового обслуживания, связи и другими организациями</t>
  </si>
  <si>
    <t>Протирание пыли с поверхности мебели</t>
  </si>
  <si>
    <t>Чистка прикроватных ковриков и дорожек</t>
  </si>
  <si>
    <t>Мытье оконных стекол и оконных переплетов, протирание подоконников, очистка оконных рам от бумаги (проклейка оконных рам бумагой)</t>
  </si>
  <si>
    <t>Доставка на дом материальной помощи</t>
  </si>
  <si>
    <t>Обеспечение книгами, журналами, газетами</t>
  </si>
  <si>
    <t>штакетных</t>
  </si>
  <si>
    <t>Окучивание картофеля мотоблоком (без ГСМ)</t>
  </si>
  <si>
    <t xml:space="preserve">вертикальный      </t>
  </si>
  <si>
    <t>Стоимость, (рублей)</t>
  </si>
  <si>
    <t>Прополка с рыхлением и окучиванием картофеля без междурядной обработки</t>
  </si>
  <si>
    <t>пешком до 500м</t>
  </si>
  <si>
    <t>велосипедом до 500м</t>
  </si>
  <si>
    <t>на последующие 100м пешком добавлять</t>
  </si>
  <si>
    <t>на последующие 100м велосипедом добавлять</t>
  </si>
  <si>
    <t xml:space="preserve">Покупка и доставка на дом продуктов питания, промышленных товаров первой необходимости </t>
  </si>
  <si>
    <t>Норма времени, чел.-минут</t>
  </si>
  <si>
    <t>Социально-бытовые услуги</t>
  </si>
  <si>
    <t xml:space="preserve">Доставка на дом горячего питания </t>
  </si>
  <si>
    <t>Условие выполнения работ</t>
  </si>
  <si>
    <t>1 услуга</t>
  </si>
  <si>
    <t>1  блюдо</t>
  </si>
  <si>
    <t>1.2. организация горячего питания на дому:</t>
  </si>
  <si>
    <t>1.2.1.</t>
  </si>
  <si>
    <t>1.2.2.</t>
  </si>
  <si>
    <t>1.2.3.</t>
  </si>
  <si>
    <t>Приготовление простых блюд</t>
  </si>
  <si>
    <t>1емкость до 7кг</t>
  </si>
  <si>
    <t>пешком до 50 м</t>
  </si>
  <si>
    <t>1.4.</t>
  </si>
  <si>
    <t xml:space="preserve">вручную до 50м </t>
  </si>
  <si>
    <t>Доставка воды  (для проживающих в жилых помещениях без центрального водоснабжения)</t>
  </si>
  <si>
    <t>до 200 м</t>
  </si>
  <si>
    <t>свыше 200м</t>
  </si>
  <si>
    <t xml:space="preserve">на тележке до 200м </t>
  </si>
  <si>
    <t>1 емкость до 10л</t>
  </si>
  <si>
    <t>1 емкость до 20л</t>
  </si>
  <si>
    <t>1.5.</t>
  </si>
  <si>
    <t>Помощь в растопке печей(для проживающих в жилых помещениях без центрального отопления):</t>
  </si>
  <si>
    <t>1.5.1.</t>
  </si>
  <si>
    <t xml:space="preserve">Доставка топлива из хранилища  </t>
  </si>
  <si>
    <t>1.5.2.</t>
  </si>
  <si>
    <t>1 растопка</t>
  </si>
  <si>
    <t>1.5.3.</t>
  </si>
  <si>
    <t>Подготовка печей к растопке</t>
  </si>
  <si>
    <t>Растопка печей</t>
  </si>
  <si>
    <t>Сдача вещей в стирку, химчистку, ремонт и обратная их доставка  на дом</t>
  </si>
  <si>
    <t>1.6.</t>
  </si>
  <si>
    <t>1.7. Уборка жилых помещений</t>
  </si>
  <si>
    <t>1.7.1.</t>
  </si>
  <si>
    <t>Помощь в поддержании порядка в жилых помещениях</t>
  </si>
  <si>
    <t>стул, кресло</t>
  </si>
  <si>
    <t>стол, полка, тумбочка</t>
  </si>
  <si>
    <t>шкаф, стеллаж</t>
  </si>
  <si>
    <t>1.7.2.</t>
  </si>
  <si>
    <t>1.7.3.</t>
  </si>
  <si>
    <t>пешком до 50м</t>
  </si>
  <si>
    <t>1.7.4.</t>
  </si>
  <si>
    <t>1.7.5.</t>
  </si>
  <si>
    <t>стул</t>
  </si>
  <si>
    <t>кресло</t>
  </si>
  <si>
    <t>ковровое покрытие</t>
  </si>
  <si>
    <t>1.7.6.</t>
  </si>
  <si>
    <r>
      <t xml:space="preserve">Мытье пола  </t>
    </r>
    <r>
      <rPr>
        <sz val="10"/>
        <color theme="1"/>
        <rFont val="Times New Roman"/>
        <family val="1"/>
        <charset val="204"/>
      </rPr>
      <t xml:space="preserve"> </t>
    </r>
  </si>
  <si>
    <t>1.7.7.</t>
  </si>
  <si>
    <t>влажная протирка</t>
  </si>
  <si>
    <t>мытье</t>
  </si>
  <si>
    <t>мытье при разовой уборке сильнозагрязненного пола</t>
  </si>
  <si>
    <t>мытье легкодоступных окон</t>
  </si>
  <si>
    <t>с утеплением и проклейкой оконных рам</t>
  </si>
  <si>
    <t xml:space="preserve"> без утепления и проклейки оконных рам</t>
  </si>
  <si>
    <t>мытье труднодоступных окон</t>
  </si>
  <si>
    <t>мытье  сильнозагрязненных легкодоступных окон</t>
  </si>
  <si>
    <t>1.7.8.</t>
  </si>
  <si>
    <t>мытье  сильнозагрязненных труднодоступных окон</t>
  </si>
  <si>
    <t>1.7.9.</t>
  </si>
  <si>
    <t>1.7.10.</t>
  </si>
  <si>
    <t>обметание стен</t>
  </si>
  <si>
    <t>обметание потолков</t>
  </si>
  <si>
    <t>влажная протирка стен</t>
  </si>
  <si>
    <t>влажная протирка потолков</t>
  </si>
  <si>
    <t>переодическая чистка раковины</t>
  </si>
  <si>
    <t>разовая чистка сильнозагрязненной раковины</t>
  </si>
  <si>
    <t>периодическая чистка ванны</t>
  </si>
  <si>
    <t>разовая чистка сильнозагрязненной ванны</t>
  </si>
  <si>
    <t>1.7.11.</t>
  </si>
  <si>
    <t>1.7.12.</t>
  </si>
  <si>
    <t>переодическая чистка плиты</t>
  </si>
  <si>
    <t>разовая чистка сильнозагрязненнойплиты</t>
  </si>
  <si>
    <t>1.8.</t>
  </si>
  <si>
    <t>Внесение платы из средств обслуживаемого лица за жилищно-коммунальные услуги, пользование жилым помещением, услуги связи</t>
  </si>
  <si>
    <t>пешком на 100м пути</t>
  </si>
  <si>
    <t>велосипедом на 100м пути</t>
  </si>
  <si>
    <t>подметание свежевыпавшего снега</t>
  </si>
  <si>
    <t>сдвигание свежевыпавшего снега с дорожек</t>
  </si>
  <si>
    <t>10 пог.м.</t>
  </si>
  <si>
    <t xml:space="preserve">Уборка придомовой территории с 1 апреля по 31 октября </t>
  </si>
  <si>
    <t xml:space="preserve">Доставка (обеспечение) лекарственных средств и изделий медицинского назначения </t>
  </si>
  <si>
    <t>покупка печатных средств массовой информации</t>
  </si>
  <si>
    <t>оформление подписки на печатные средства массовой информации в почтовом отделении</t>
  </si>
  <si>
    <t>топлива (для проживающих в жилых помещениях без центрального отопления )</t>
  </si>
  <si>
    <t>овощей на зиму</t>
  </si>
  <si>
    <t>содействие в организации (организация) ритуальных услуг</t>
  </si>
  <si>
    <t>1.15.Содействие в заготовке:</t>
  </si>
  <si>
    <t>1.15.1.</t>
  </si>
  <si>
    <t>1.15.2</t>
  </si>
  <si>
    <t>Оказание помощи в выполнении  санитарно-гигиенических услуг:</t>
  </si>
  <si>
    <t>1.17.1</t>
  </si>
  <si>
    <t>помощь в принятии ванны (душа)</t>
  </si>
  <si>
    <t>1.17.2.</t>
  </si>
  <si>
    <t>для прживающих в жилых помещениях с центральным водоснабжением</t>
  </si>
  <si>
    <t>для прживающих в жилых помещениях без центрального  водоснабжения</t>
  </si>
  <si>
    <t>1.Социально-бытовые услуги:</t>
  </si>
  <si>
    <t>1.2.услуги по обработке приусадебного участка:</t>
  </si>
  <si>
    <t>лошадью</t>
  </si>
  <si>
    <t xml:space="preserve">Вспашка почвы на глубину до 20см </t>
  </si>
  <si>
    <t>1.2.4.</t>
  </si>
  <si>
    <t>1.2.5.</t>
  </si>
  <si>
    <t>дискование почвы мотоблоком ( без ГСМ)</t>
  </si>
  <si>
    <t>1.2.6.</t>
  </si>
  <si>
    <t>1.2.7.</t>
  </si>
  <si>
    <t>1.2.8.</t>
  </si>
  <si>
    <t>0,5 м</t>
  </si>
  <si>
    <t>0,6 м</t>
  </si>
  <si>
    <t>нарезка борозд плугом при тяге лошадью, под посадку растений с междурядьями</t>
  </si>
  <si>
    <t>1.2.9.</t>
  </si>
  <si>
    <t>50х30 см</t>
  </si>
  <si>
    <t>60х30 см</t>
  </si>
  <si>
    <t>70х30 см</t>
  </si>
  <si>
    <t>под лопату</t>
  </si>
  <si>
    <t>Посадка картофеля</t>
  </si>
  <si>
    <t>1.2.10.</t>
  </si>
  <si>
    <t>1.2.11.</t>
  </si>
  <si>
    <t>1.2.12.</t>
  </si>
  <si>
    <t>1.2.13.</t>
  </si>
  <si>
    <t>Раскладка картофеля при рядовой посадке под плуг, при схеме посадки</t>
  </si>
  <si>
    <t>1.2.14.</t>
  </si>
  <si>
    <t>конным плугом</t>
  </si>
  <si>
    <r>
      <t>мотоблоком</t>
    </r>
    <r>
      <rPr>
        <sz val="8"/>
        <color theme="1"/>
        <rFont val="Times New Roman"/>
        <family val="1"/>
        <charset val="204"/>
      </rPr>
      <t xml:space="preserve"> (без ГСМ)</t>
    </r>
  </si>
  <si>
    <t xml:space="preserve">Культивация почвы в один след </t>
  </si>
  <si>
    <t>1.2.15.</t>
  </si>
  <si>
    <t>до 15 см</t>
  </si>
  <si>
    <t>15-20 см</t>
  </si>
  <si>
    <t>Вскапывание почвы в вручную на глубину</t>
  </si>
  <si>
    <t>1.2.16.</t>
  </si>
  <si>
    <t>без очистки</t>
  </si>
  <si>
    <t>с очисткой</t>
  </si>
  <si>
    <t>1.2.17.</t>
  </si>
  <si>
    <t>1.2.18.</t>
  </si>
  <si>
    <t>Сплошное внесение в почву органических удобрений предварительно разложенных в небольшие кучи</t>
  </si>
  <si>
    <t xml:space="preserve">Сплошное внесение в почву минеральных удобрений </t>
  </si>
  <si>
    <t>1.2.19.</t>
  </si>
  <si>
    <t>1.2.20.</t>
  </si>
  <si>
    <t>100 пог.м.</t>
  </si>
  <si>
    <t>1.2.21.</t>
  </si>
  <si>
    <t>1.2.22.</t>
  </si>
  <si>
    <t>1.2.23.</t>
  </si>
  <si>
    <t>Прополка цветников</t>
  </si>
  <si>
    <t>1.2.24.</t>
  </si>
  <si>
    <t>Прополка с рыхлением и окучиванием овощных культур</t>
  </si>
  <si>
    <t>1.2.25.</t>
  </si>
  <si>
    <t>Прореживание растений</t>
  </si>
  <si>
    <t>1.2.26.</t>
  </si>
  <si>
    <t>Услуги по переборке картофеля с сортировкой</t>
  </si>
  <si>
    <t>Услуги по поливке огорода</t>
  </si>
  <si>
    <t>из шланга</t>
  </si>
  <si>
    <t>из лейки</t>
  </si>
  <si>
    <t>Услуги по переноске торфяного брикета, угля и их складирование</t>
  </si>
  <si>
    <t>Услуги по косьбе травы (вручную или с помощью триммера)</t>
  </si>
  <si>
    <t>триммером на ровных участках</t>
  </si>
  <si>
    <t>триммером на склонах и канавах</t>
  </si>
  <si>
    <t>вручную на ровных участках</t>
  </si>
  <si>
    <t>вручную на склонах и канавах</t>
  </si>
  <si>
    <t>1.7.</t>
  </si>
  <si>
    <t>Услуги по устройству (ремонту) каркаса теплицы, покрытию теплицы пленкой:</t>
  </si>
  <si>
    <t>Устройство каркаса теплицы с разметкой и распиливанием материалов, установкой стоек, креплением обвязок, изготовлением и навеской двери и форточки</t>
  </si>
  <si>
    <t>1 м2 основания</t>
  </si>
  <si>
    <t>Покрытие теплицы пленкой с креплением рейками, заделкой  торцовых сторон и обтягиванием двери и форточки</t>
  </si>
  <si>
    <t>1 м2 пленки</t>
  </si>
  <si>
    <t>1м2 пленки</t>
  </si>
  <si>
    <t>Остеклениние новых парниковых рам</t>
  </si>
  <si>
    <t xml:space="preserve"> с промазкой швов</t>
  </si>
  <si>
    <t>без промазки швов</t>
  </si>
  <si>
    <t>Замена стекол парниковых рам</t>
  </si>
  <si>
    <t>Услуги по устройству (ремонту) заборов, ворот, калиток:</t>
  </si>
  <si>
    <t>1.8.1.</t>
  </si>
  <si>
    <t>глухих</t>
  </si>
  <si>
    <t>Устройство заборов с установкой столбов и сборкой элементов забора</t>
  </si>
  <si>
    <t>1.8.2.</t>
  </si>
  <si>
    <t>1.8.3.</t>
  </si>
  <si>
    <t>ворота</t>
  </si>
  <si>
    <t>калитки отдельно стоящие</t>
  </si>
  <si>
    <t>Ремонт ворот и калиток с добавлением до 25% нового  материала:</t>
  </si>
  <si>
    <t>1.8.4.</t>
  </si>
  <si>
    <t>ремонт забора с добавлением нового материала</t>
  </si>
  <si>
    <t>до 5%</t>
  </si>
  <si>
    <t>до 15%</t>
  </si>
  <si>
    <t>до 25 %</t>
  </si>
  <si>
    <t>Услуги по ремонту мебели:</t>
  </si>
  <si>
    <t>1.9.1.</t>
  </si>
  <si>
    <t>1.9.2.</t>
  </si>
  <si>
    <t>замена деталей (ножки, проножки,направляющие бруски и др.) в столах</t>
  </si>
  <si>
    <t>1.9.3.</t>
  </si>
  <si>
    <t>до 10 см2</t>
  </si>
  <si>
    <t>до 30 см2</t>
  </si>
  <si>
    <t>до 50 см2</t>
  </si>
  <si>
    <t>1 дефектное место</t>
  </si>
  <si>
    <t>Переклейка столов (обеденных, для телевизоров,магнитофонов и др.)</t>
  </si>
  <si>
    <t>Устранение механических повреждений (забоины, царапины, трещины, сколы, вырывы и др.) в деталях из массива с подбором заделок по цвету и текстуре</t>
  </si>
  <si>
    <t>1.9.4.</t>
  </si>
  <si>
    <t>1.9.5.</t>
  </si>
  <si>
    <t>1.9.6.</t>
  </si>
  <si>
    <t>Замена зеркал, стекол</t>
  </si>
  <si>
    <t>1.9.7.</t>
  </si>
  <si>
    <t>1.9.8.</t>
  </si>
  <si>
    <t>Замена петель рояльных</t>
  </si>
  <si>
    <t>1.9.10.</t>
  </si>
  <si>
    <t>Монтаж разборной мебели</t>
  </si>
  <si>
    <t>шкафы, секции</t>
  </si>
  <si>
    <t>1.9.9.</t>
  </si>
  <si>
    <t>Содействие в организации ремонта надворных построек, жилых помещений</t>
  </si>
  <si>
    <t>Социально-бытовые услуги:</t>
  </si>
  <si>
    <t xml:space="preserve">Мытье с помощью моющих средств </t>
  </si>
  <si>
    <t>дверь</t>
  </si>
  <si>
    <t>подоконник</t>
  </si>
  <si>
    <t>шкаф секционный полированный</t>
  </si>
  <si>
    <t>стол (письменный)</t>
  </si>
  <si>
    <t>стол (журнальный)</t>
  </si>
  <si>
    <t>книжная полка</t>
  </si>
  <si>
    <t>стена</t>
  </si>
  <si>
    <t>потолок</t>
  </si>
  <si>
    <t>потолочных</t>
  </si>
  <si>
    <t>настенных и настольных</t>
  </si>
  <si>
    <t>Мытье электроосветительных приборов со снятием и установкой плафонов</t>
  </si>
  <si>
    <t>Подготовка жилых помещений для проведения ремонта</t>
  </si>
  <si>
    <t>10 единиц мебели</t>
  </si>
  <si>
    <t>Навеска на готовые крючки карнизов, вешалок, картин, и т.д.</t>
  </si>
  <si>
    <t>Разогрев пищи</t>
  </si>
  <si>
    <t>на газовой или электроплите</t>
  </si>
  <si>
    <t>в СВЧ печи</t>
  </si>
  <si>
    <t>1 блюдо</t>
  </si>
  <si>
    <t>с центральным водоснабжением</t>
  </si>
  <si>
    <t>без центрального водоснабжения</t>
  </si>
  <si>
    <t>10 предметов</t>
  </si>
  <si>
    <t>Очистка с помощью моющих средств унитазов</t>
  </si>
  <si>
    <t>Очистка книг от пыли с выборкой их из шкафов и полок, с последующей расстановкой на место</t>
  </si>
  <si>
    <t>1 м ряда книг</t>
  </si>
  <si>
    <t>Чистка зеркал</t>
  </si>
  <si>
    <t>Чистка кафельной плитки</t>
  </si>
  <si>
    <t xml:space="preserve">Сортировка и уборка вещей в шкафу </t>
  </si>
  <si>
    <t>без просушивания</t>
  </si>
  <si>
    <t>с развешиванием для просушивания на воздухе</t>
  </si>
  <si>
    <t>1 полка</t>
  </si>
  <si>
    <t>Крепление марли, сетки на окна кнопками</t>
  </si>
  <si>
    <t>Мытье противомаскитной сетки на окнах</t>
  </si>
  <si>
    <t>Мытье решеток на окнах</t>
  </si>
  <si>
    <t>Мытье (чистка) холодильника внутри и снаружи</t>
  </si>
  <si>
    <t>Мытье отопительных батарей</t>
  </si>
  <si>
    <t>при центральном водоснабжении без кипячения</t>
  </si>
  <si>
    <t>с кипячением</t>
  </si>
  <si>
    <t>при отсутствии центрального водоснабжения без кипячения</t>
  </si>
  <si>
    <t>Услуги по регулярной стирке, сушке, глажению постельного белья, одежды на дому у заказчика</t>
  </si>
  <si>
    <t>Разовая очистка придомовой территории от снега после сильного снегопада</t>
  </si>
  <si>
    <t>Распиловка дровяного долготья на заданную длину</t>
  </si>
  <si>
    <t xml:space="preserve"> ручной пилой</t>
  </si>
  <si>
    <t>бензопилой (без ГСМ)</t>
  </si>
  <si>
    <r>
      <t xml:space="preserve">Распиловка отходов лесоматериалов на дрова бензапилой </t>
    </r>
    <r>
      <rPr>
        <sz val="8"/>
        <color theme="1"/>
        <rFont val="Times New Roman"/>
        <family val="1"/>
        <charset val="204"/>
      </rPr>
      <t>(без ГСМ)</t>
    </r>
  </si>
  <si>
    <t xml:space="preserve">Укладка дров </t>
  </si>
  <si>
    <t>Оказание помощи в топке бани с подноской топлива</t>
  </si>
  <si>
    <t>весенне-летний период</t>
  </si>
  <si>
    <t>осенне-зимний период</t>
  </si>
  <si>
    <t>Прочистка дымохода</t>
  </si>
  <si>
    <t>горизонтальный</t>
  </si>
  <si>
    <t>содействие в получении услуг по:</t>
  </si>
  <si>
    <t>погрузке (выгрузке) мебели</t>
  </si>
  <si>
    <t>заготовке сена</t>
  </si>
  <si>
    <t>ремонту санитарно-технического оборудования</t>
  </si>
  <si>
    <t>ремонту электрооборудования</t>
  </si>
  <si>
    <t>ремонту печей</t>
  </si>
  <si>
    <t>Заготовка фруктов и овощей на зиму:</t>
  </si>
  <si>
    <t>томаты, огурцы 3-х литровая банка</t>
  </si>
  <si>
    <t>перец литровая банка</t>
  </si>
  <si>
    <t>5 кг</t>
  </si>
  <si>
    <t>3л</t>
  </si>
  <si>
    <t>Услуги по выполнению сельскохозяйственных работ:</t>
  </si>
  <si>
    <t xml:space="preserve"> уборка картофеля:</t>
  </si>
  <si>
    <t>2.1.1.</t>
  </si>
  <si>
    <t>выборка картофеля из рядов после подпашки</t>
  </si>
  <si>
    <t>2.1.2.</t>
  </si>
  <si>
    <t xml:space="preserve"> копание картофеля лопатой с отноской на расстояние до 20 м</t>
  </si>
  <si>
    <t>2.1.3.</t>
  </si>
  <si>
    <t>переноска картофеля в корзинах, ведрах на расстояние</t>
  </si>
  <si>
    <t>до 15 м</t>
  </si>
  <si>
    <t>до 30 м</t>
  </si>
  <si>
    <t>переборка лука перед посадкой и обрезка</t>
  </si>
  <si>
    <t>пасынкование растений</t>
  </si>
  <si>
    <t>обрезание, подвязывание к опоре овощных культур (растений</t>
  </si>
  <si>
    <t xml:space="preserve"> уборка с/х культур:</t>
  </si>
  <si>
    <t>2.5.1.</t>
  </si>
  <si>
    <t>2.5.2.</t>
  </si>
  <si>
    <t>выборка укропа, салата, петрушки</t>
  </si>
  <si>
    <t>крыжовника, облепихи</t>
  </si>
  <si>
    <t>смородины</t>
  </si>
  <si>
    <t>яблок, груш</t>
  </si>
  <si>
    <t xml:space="preserve">сбор урожая с плодовых деревьев и кустарников </t>
  </si>
  <si>
    <t>вынос сорняков после уборки овощных культур</t>
  </si>
  <si>
    <t>до 50 м</t>
  </si>
  <si>
    <t>свыше 200 м</t>
  </si>
  <si>
    <t>1 емкость весом до 7 кг</t>
  </si>
  <si>
    <t>сбор лекарственных трав с приусадебного участка</t>
  </si>
  <si>
    <t>2.9.</t>
  </si>
  <si>
    <t>уход за садовыми деревьями, кустарниками, цветниками:</t>
  </si>
  <si>
    <t>2.9.1.</t>
  </si>
  <si>
    <t>побелка деревьев известью</t>
  </si>
  <si>
    <t>10 шт</t>
  </si>
  <si>
    <t>2.9.2.</t>
  </si>
  <si>
    <t>удаление поросли секатором</t>
  </si>
  <si>
    <t>2.9.3.</t>
  </si>
  <si>
    <t>посадка деревьев (копка ям на глубину до 1 м и шириной до 1 м)</t>
  </si>
  <si>
    <t>без обрезки корневой системы</t>
  </si>
  <si>
    <t>с обрезкой корневой системы</t>
  </si>
  <si>
    <t>пересадка деревьев</t>
  </si>
  <si>
    <t>2.9.4.</t>
  </si>
  <si>
    <t>2.9.5.</t>
  </si>
  <si>
    <t>подкормка деревьев, кустарников;</t>
  </si>
  <si>
    <t>2.9.6.</t>
  </si>
  <si>
    <t>посадка кустарников</t>
  </si>
  <si>
    <t>2.9.7.</t>
  </si>
  <si>
    <t>посадка цветов</t>
  </si>
  <si>
    <t>2.9.8.</t>
  </si>
  <si>
    <t>выкапывание многолетников</t>
  </si>
  <si>
    <t>2.9.9.</t>
  </si>
  <si>
    <t>обработка цветочных клумб гербицидами</t>
  </si>
  <si>
    <t xml:space="preserve"> закраска срезов диаметром</t>
  </si>
  <si>
    <t>2.9.10.</t>
  </si>
  <si>
    <t>вырубка кустарников</t>
  </si>
  <si>
    <t>2.9.11.</t>
  </si>
  <si>
    <t>2.9.12.</t>
  </si>
  <si>
    <t>обрезка сучьев плодовых деревьев</t>
  </si>
  <si>
    <t>2.10.</t>
  </si>
  <si>
    <t>выбрасывание навоза из сарая с подноской на расстояние до 10 м</t>
  </si>
  <si>
    <t>Ремонтно-строительные работы:</t>
  </si>
  <si>
    <t xml:space="preserve"> ремонт форточки:</t>
  </si>
  <si>
    <t xml:space="preserve"> смена форточки</t>
  </si>
  <si>
    <t>3.1.1.</t>
  </si>
  <si>
    <t>3.1.2.</t>
  </si>
  <si>
    <t xml:space="preserve"> смена штапиков</t>
  </si>
  <si>
    <t>3.1.3.</t>
  </si>
  <si>
    <t xml:space="preserve"> замена стекла в форточке</t>
  </si>
  <si>
    <t>1 окно</t>
  </si>
  <si>
    <t>замена врезных оконных и дверных приборов:</t>
  </si>
  <si>
    <t>3.2.1.</t>
  </si>
  <si>
    <t xml:space="preserve"> смена замка с поворотной ручкой (автоматического)</t>
  </si>
  <si>
    <t>3.2.2.</t>
  </si>
  <si>
    <t xml:space="preserve"> смена комплекта фрамужных приборов</t>
  </si>
  <si>
    <t>замена накладных оконных и дверных приборов:</t>
  </si>
  <si>
    <t xml:space="preserve"> смена крючка с планкой к наружной двери</t>
  </si>
  <si>
    <t>3.3.1.</t>
  </si>
  <si>
    <t xml:space="preserve"> смена шпингалета оконного с личинкой</t>
  </si>
  <si>
    <t>3.3.2.</t>
  </si>
  <si>
    <t xml:space="preserve"> замена разбитых стекол</t>
  </si>
  <si>
    <t>кирпичных (гипсовых)</t>
  </si>
  <si>
    <t>1 карниз</t>
  </si>
  <si>
    <t>бетонных или железобетонных</t>
  </si>
  <si>
    <t>1 участок захоронения</t>
  </si>
  <si>
    <t xml:space="preserve"> ремонт карниза</t>
  </si>
  <si>
    <t>3.5.</t>
  </si>
  <si>
    <t xml:space="preserve"> установка карниза:</t>
  </si>
  <si>
    <t>3.6.</t>
  </si>
  <si>
    <t xml:space="preserve"> установка профильных или круглых карнизов со сверлением отверстий и вставкой пробок для закрепления двух кронштейнов в стенах:</t>
  </si>
  <si>
    <t>3.6.1.</t>
  </si>
  <si>
    <r>
      <t>до 1 м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</si>
  <si>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до 2 м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</si>
  <si>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более 2 м</t>
    </r>
    <r>
      <rPr>
        <vertAlign val="superscript"/>
        <sz val="11"/>
        <color theme="1"/>
        <rFont val="Times New Roman"/>
        <family val="1"/>
        <charset val="204"/>
      </rPr>
      <t>2</t>
    </r>
  </si>
  <si>
    <t>установка проволочного карниза со верлением отверстий и вставкой пробок для закрепления двух кронштейнов в стенах:</t>
  </si>
  <si>
    <t xml:space="preserve">3.6.2. </t>
  </si>
  <si>
    <t xml:space="preserve"> замена пружин дверных или фиксаторов оконных</t>
  </si>
  <si>
    <t>3.7.</t>
  </si>
  <si>
    <t xml:space="preserve"> смена почтового ящика</t>
  </si>
  <si>
    <t>3.8.</t>
  </si>
  <si>
    <t xml:space="preserve"> смена замка почтового ящика</t>
  </si>
  <si>
    <t>3.9.</t>
  </si>
  <si>
    <t>установка автономного пожарного извещателя</t>
  </si>
  <si>
    <t xml:space="preserve">3.10. </t>
  </si>
  <si>
    <t>норма времени на ед.изм.,                чел.мин.</t>
  </si>
  <si>
    <t>1шт.</t>
  </si>
  <si>
    <t>Установка выключателя,розетки                    закрытого типа</t>
  </si>
  <si>
    <t xml:space="preserve">                                                                             открытого типа</t>
  </si>
  <si>
    <t>Установка соединительных коробок с разметкой мест установки и  пробивкой борозд при материале основания</t>
  </si>
  <si>
    <t>бетон</t>
  </si>
  <si>
    <t>кирпич</t>
  </si>
  <si>
    <t>дерево</t>
  </si>
  <si>
    <t xml:space="preserve">Открытая прокладка   проводов с креплением по:    </t>
  </si>
  <si>
    <t>дереву</t>
  </si>
  <si>
    <t>кирпичу</t>
  </si>
  <si>
    <t>1 п.м.</t>
  </si>
  <si>
    <t>Пробивка борозд в кирпичных стенах глубиной до 3 см при ширине борозды да 4 см</t>
  </si>
  <si>
    <t>Пробивка борозд в бетонных стенах глубиной до 3 см при ширине борозды да 4 см</t>
  </si>
  <si>
    <t>Уход за местами захоронения</t>
  </si>
  <si>
    <t>Услуги по ремонту электрооборудования</t>
  </si>
  <si>
    <t>рыхление почвы мотоблоком с применением фрезы 10-15 см (без ГСМ)</t>
  </si>
  <si>
    <t>Установка люстры многорожковой</t>
  </si>
  <si>
    <t>3.11.</t>
  </si>
  <si>
    <t>Ремонт внутренней штукатурки стен отдельными местами площадью ремонтируемого места:</t>
  </si>
  <si>
    <t>до 1 м2</t>
  </si>
  <si>
    <t>до 10 м2</t>
  </si>
  <si>
    <t>более 10 м2</t>
  </si>
  <si>
    <t>3.12.</t>
  </si>
  <si>
    <t>Окраска забора из штакетника масляными красками кистью:</t>
  </si>
  <si>
    <t>в один слой</t>
  </si>
  <si>
    <t>в два слоя</t>
  </si>
  <si>
    <t xml:space="preserve">Окраска потолков водоэмульсионной краской </t>
  </si>
  <si>
    <t>кистью</t>
  </si>
  <si>
    <t>валиком</t>
  </si>
  <si>
    <t>Простая масляная окраска ранее окрашенных поверхностей кистью с расчисткой старой краски до 10%</t>
  </si>
  <si>
    <t>стены</t>
  </si>
  <si>
    <t>полы</t>
  </si>
  <si>
    <t>потолки</t>
  </si>
  <si>
    <t>окна</t>
  </si>
  <si>
    <t>3.15.</t>
  </si>
  <si>
    <t>стен за 1 раз</t>
  </si>
  <si>
    <t>стен за 2 раза</t>
  </si>
  <si>
    <t xml:space="preserve">Грунтование валиком        </t>
  </si>
  <si>
    <t>потолков за 1 раз</t>
  </si>
  <si>
    <t>потолков за 2 раза</t>
  </si>
  <si>
    <t>3.16.</t>
  </si>
  <si>
    <t>Ремонт дверных порогов</t>
  </si>
  <si>
    <t>1 порог</t>
  </si>
  <si>
    <t>Снятие обоев (старых обоев)</t>
  </si>
  <si>
    <t>3.18.</t>
  </si>
  <si>
    <t xml:space="preserve">кирпичных </t>
  </si>
  <si>
    <t>1 м3</t>
  </si>
  <si>
    <t>3.20.</t>
  </si>
  <si>
    <t>Масляная окраска металических ворот, дверей и ставень кистью</t>
  </si>
  <si>
    <t>Окраска металических оград</t>
  </si>
  <si>
    <t>1 ограда</t>
  </si>
  <si>
    <t>6.2.</t>
  </si>
  <si>
    <t>Перестилка дощатых полов</t>
  </si>
  <si>
    <t>6.3.</t>
  </si>
  <si>
    <t>Разборка старых построек</t>
  </si>
  <si>
    <t>бревенчатых</t>
  </si>
  <si>
    <t>кирпичных</t>
  </si>
  <si>
    <t>6.4.</t>
  </si>
  <si>
    <t>Ремонт местами рулонной кровли</t>
  </si>
  <si>
    <t xml:space="preserve"> со сменой обрешетки</t>
  </si>
  <si>
    <t>без смены обрешетки</t>
  </si>
  <si>
    <t>6.5.</t>
  </si>
  <si>
    <t>Ремонт местами кровли из асбестоцементных листов</t>
  </si>
  <si>
    <t>6.6.</t>
  </si>
  <si>
    <t>1 столб</t>
  </si>
  <si>
    <t>6.7.</t>
  </si>
  <si>
    <t>6.7.1.</t>
  </si>
  <si>
    <t>6.7.2.</t>
  </si>
  <si>
    <t>6.7.3.</t>
  </si>
  <si>
    <t>6.7.4.</t>
  </si>
  <si>
    <t>Дрова</t>
  </si>
  <si>
    <t>6.8.</t>
  </si>
  <si>
    <t>до 100 м</t>
  </si>
  <si>
    <t>добавлять на последующие 100 м</t>
  </si>
  <si>
    <t>6.9.</t>
  </si>
  <si>
    <t>Насадка на на ручки лопат, вил, и т.п.</t>
  </si>
  <si>
    <t>6.10.</t>
  </si>
  <si>
    <t>Устройство изгороди из жердей</t>
  </si>
  <si>
    <t>в 3 ряда</t>
  </si>
  <si>
    <t>в 4 ряда</t>
  </si>
  <si>
    <t>в 5 рядов</t>
  </si>
  <si>
    <t>10 м.п.</t>
  </si>
  <si>
    <t>6.11.</t>
  </si>
  <si>
    <t>Точка вручную напильником новой нажовки без развода зубьев</t>
  </si>
  <si>
    <t>6.12.</t>
  </si>
  <si>
    <t>Точка вручную напильником  нажовки бывшей в употреблении без развода зубьев</t>
  </si>
  <si>
    <t>6.13.</t>
  </si>
  <si>
    <t>1.05 м</t>
  </si>
  <si>
    <t>1.25 м</t>
  </si>
  <si>
    <t>1.50 м</t>
  </si>
  <si>
    <t>ГУ "ТЦСОН Ушачского района"</t>
  </si>
  <si>
    <t>Точка вручную напильником новой двуручной пилы без развода зубьев при длине пилы, м</t>
  </si>
  <si>
    <t>Приклеивание потолочных плинтусов</t>
  </si>
  <si>
    <t>Прочистка и промывка сифонов санитарных приборов:</t>
  </si>
  <si>
    <t>чугунный</t>
  </si>
  <si>
    <t>пластмассовый</t>
  </si>
  <si>
    <t>1 сифон</t>
  </si>
  <si>
    <t>Устранение течи из гибких подводок присоединения санитарных приборов</t>
  </si>
  <si>
    <t>1 соединение</t>
  </si>
  <si>
    <t xml:space="preserve">Устранение течи из под гайки </t>
  </si>
  <si>
    <t>1 смеситель</t>
  </si>
  <si>
    <t>Смена душевой сетки</t>
  </si>
  <si>
    <t>1 сетка</t>
  </si>
  <si>
    <t>Смена водоразборного крана</t>
  </si>
  <si>
    <t>1 кран</t>
  </si>
  <si>
    <t>Смена умывальника, раковины</t>
  </si>
  <si>
    <t xml:space="preserve">Снятие известковой краски с потолков и стен </t>
  </si>
  <si>
    <t>1 м 2</t>
  </si>
  <si>
    <t>Оклейка потолков пластиковыми плитами</t>
  </si>
  <si>
    <t>Известковая окраска печей, стояков и труб кистью</t>
  </si>
  <si>
    <t>Уборка овощей</t>
  </si>
  <si>
    <t>1 час.</t>
  </si>
  <si>
    <t>Стирка белья  хлопок (2ст. Загрязнения)</t>
  </si>
  <si>
    <t>Стирка белья синтетика (2 ст. загрязнения)</t>
  </si>
  <si>
    <t>Приложение 2</t>
  </si>
  <si>
    <t>Уход за комнатными растениями (в горшках)</t>
  </si>
  <si>
    <t xml:space="preserve">Прочие  работы </t>
  </si>
  <si>
    <t>Уход за домашними животными (кошки, собаки)</t>
  </si>
  <si>
    <t>Тариф, (рублей)</t>
  </si>
  <si>
    <t>Тариф, (руб.)</t>
  </si>
  <si>
    <t>Стирка белья хлопок (порошок заказчика)</t>
  </si>
  <si>
    <t xml:space="preserve">населения Ушачского района» </t>
  </si>
  <si>
    <t xml:space="preserve">Приложение 1 </t>
  </si>
  <si>
    <t xml:space="preserve">Прейскурант на социальные услуги, входяшие в Перечень социальных услуг, оказываемых государственным учреждением "Территориальный центр социального обслуживания населения Ушачского района" </t>
  </si>
  <si>
    <t>Прейскурант на социальные услуги, входяшие в Перечень социальных услуг, оказываемых  свыше установленных норм  и нормативов обеспеченности граждан социальными услугами государственным учреждением "Территориальный центр социального обслуживания населения Ушачского района"</t>
  </si>
  <si>
    <t>на социальные услуги, не входящие в Перечень социальных услуг, оказываемых</t>
  </si>
  <si>
    <t xml:space="preserve">государственным учреждением  «Территориальный центр социального   обслуживания </t>
  </si>
  <si>
    <t>к приказу от 27.09.2024 г.  № 67</t>
  </si>
  <si>
    <t>1.19.</t>
  </si>
  <si>
    <t>1.22.1.</t>
  </si>
  <si>
    <t>1.22.2.</t>
  </si>
  <si>
    <t>1.22.3.</t>
  </si>
  <si>
    <t>1.22.4</t>
  </si>
  <si>
    <t>1.22.5.</t>
  </si>
  <si>
    <t>1.23.1.</t>
  </si>
  <si>
    <t>1.23.2.</t>
  </si>
  <si>
    <t xml:space="preserve">консервирование овощей                  </t>
  </si>
  <si>
    <t>консервирование ягод и фруктов (компоты) в банки стекляные</t>
  </si>
  <si>
    <t>1.23.3</t>
  </si>
  <si>
    <t>1.23.4.</t>
  </si>
  <si>
    <t>приготовление варенья</t>
  </si>
  <si>
    <t>1.23.5.</t>
  </si>
  <si>
    <t>приготовление соков из фруктов, ягод, овощей с помощью соковыжималки</t>
  </si>
  <si>
    <t>Погрузочно - разгрузочные работы</t>
  </si>
  <si>
    <t>Навоз или компост рыхлый</t>
  </si>
  <si>
    <t>Навоз или компост слежавшийся</t>
  </si>
  <si>
    <t>Сено и солома непрессованная</t>
  </si>
  <si>
    <t>Затаривание зерна в мешки с подноской его в ведрах на расстояние, м</t>
  </si>
  <si>
    <t>с 01.02.2026г.</t>
  </si>
  <si>
    <t>___________________Е.В.Коршун</t>
  </si>
  <si>
    <t>01  февраля 2026 года</t>
  </si>
  <si>
    <t>платных услуг по стирке  белья оказываемых ГУ "Территориальный центр социального обслуживания населения Ушачского района"</t>
  </si>
  <si>
    <t>к приказу  от 26.01. 2026 года №12</t>
  </si>
  <si>
    <t>к приказу от 26.01.2026 года 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</si>
</sst>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5" fillId="0" borderId="14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2" fillId="0" borderId="14" xfId="0" applyFont="1" applyBorder="1"/>
    <xf numFmtId="0" fontId="9" fillId="0" borderId="0" xfId="0" applyFont="1"/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10" fillId="0" borderId="0" xfId="0" applyFont="1"/>
    <xf numFmtId="0" fontId="0" fillId="0" borderId="0" xfId="0"/>
    <xf numFmtId="0" fontId="10" fillId="0" borderId="0" xfId="0" applyFont="1" applyBorder="1"/>
    <xf numFmtId="0" fontId="10" fillId="0" borderId="9" xfId="0" applyFont="1" applyBorder="1"/>
    <xf numFmtId="0" fontId="10" fillId="0" borderId="0" xfId="0" applyFont="1" applyFill="1" applyBorder="1"/>
    <xf numFmtId="0" fontId="4" fillId="0" borderId="9" xfId="0" applyFont="1" applyBorder="1" applyAlignment="1">
      <alignment horizontal="center" vertical="top" wrapText="1"/>
    </xf>
    <xf numFmtId="0" fontId="0" fillId="0" borderId="0" xfId="0"/>
    <xf numFmtId="0" fontId="6" fillId="0" borderId="0" xfId="0" applyFont="1" applyBorder="1"/>
    <xf numFmtId="0" fontId="2" fillId="0" borderId="9" xfId="0" applyFont="1" applyBorder="1" applyAlignment="1">
      <alignment horizontal="center" wrapText="1"/>
    </xf>
    <xf numFmtId="0" fontId="0" fillId="0" borderId="0" xfId="0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9" xfId="0" applyFont="1" applyBorder="1" applyAlignment="1">
      <alignment horizontal="center" wrapText="1"/>
    </xf>
    <xf numFmtId="0" fontId="0" fillId="0" borderId="0" xfId="0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/>
    <xf numFmtId="0" fontId="5" fillId="2" borderId="9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left" vertical="top"/>
    </xf>
    <xf numFmtId="0" fontId="12" fillId="0" borderId="0" xfId="0" applyFont="1" applyAlignment="1">
      <alignment vertical="top" wrapText="1"/>
    </xf>
    <xf numFmtId="0" fontId="0" fillId="0" borderId="0" xfId="0"/>
    <xf numFmtId="0" fontId="5" fillId="0" borderId="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/>
    <xf numFmtId="2" fontId="5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0" fillId="0" borderId="0" xfId="0"/>
    <xf numFmtId="0" fontId="5" fillId="0" borderId="3" xfId="0" applyFont="1" applyFill="1" applyBorder="1" applyAlignment="1">
      <alignment horizontal="center"/>
    </xf>
    <xf numFmtId="0" fontId="0" fillId="0" borderId="0" xfId="0"/>
    <xf numFmtId="0" fontId="12" fillId="0" borderId="0" xfId="0" applyFont="1" applyAlignment="1">
      <alignment vertical="top" wrapText="1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0" fillId="0" borderId="0" xfId="0"/>
    <xf numFmtId="0" fontId="5" fillId="0" borderId="3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5" fillId="0" borderId="3" xfId="0" applyFont="1" applyBorder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14" fontId="5" fillId="0" borderId="3" xfId="0" applyNumberFormat="1" applyFont="1" applyBorder="1" applyAlignment="1">
      <alignment vertical="top"/>
    </xf>
    <xf numFmtId="2" fontId="5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 vertical="top"/>
    </xf>
    <xf numFmtId="1" fontId="5" fillId="2" borderId="9" xfId="0" applyNumberFormat="1" applyFont="1" applyFill="1" applyBorder="1" applyAlignment="1">
      <alignment horizontal="center" wrapText="1"/>
    </xf>
    <xf numFmtId="2" fontId="5" fillId="0" borderId="9" xfId="0" applyNumberFormat="1" applyFont="1" applyBorder="1" applyAlignment="1">
      <alignment vertical="top"/>
    </xf>
    <xf numFmtId="2" fontId="5" fillId="0" borderId="1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9" xfId="0" applyFont="1" applyFill="1" applyBorder="1" applyAlignment="1"/>
    <xf numFmtId="164" fontId="2" fillId="0" borderId="9" xfId="0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14" fontId="3" fillId="0" borderId="9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right" vertical="top" wrapText="1"/>
    </xf>
    <xf numFmtId="0" fontId="0" fillId="0" borderId="0" xfId="0"/>
    <xf numFmtId="14" fontId="4" fillId="0" borderId="9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wrapText="1"/>
    </xf>
    <xf numFmtId="0" fontId="2" fillId="0" borderId="9" xfId="0" applyNumberFormat="1" applyFont="1" applyBorder="1" applyAlignment="1"/>
    <xf numFmtId="14" fontId="11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right"/>
    </xf>
    <xf numFmtId="0" fontId="3" fillId="0" borderId="9" xfId="0" applyFont="1" applyBorder="1" applyAlignment="1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vertical="top" wrapText="1"/>
    </xf>
    <xf numFmtId="0" fontId="0" fillId="0" borderId="0" xfId="0"/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14" fontId="2" fillId="0" borderId="9" xfId="0" applyNumberFormat="1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/>
    </xf>
    <xf numFmtId="1" fontId="2" fillId="0" borderId="9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0" fillId="0" borderId="0" xfId="0" applyBorder="1"/>
    <xf numFmtId="0" fontId="2" fillId="0" borderId="9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right"/>
    </xf>
    <xf numFmtId="0" fontId="1" fillId="0" borderId="0" xfId="0" applyFont="1" applyBorder="1"/>
    <xf numFmtId="0" fontId="4" fillId="0" borderId="9" xfId="0" applyFont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0" fillId="0" borderId="0" xfId="0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2" fillId="0" borderId="9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2" fillId="0" borderId="9" xfId="0" applyFont="1" applyFill="1" applyBorder="1"/>
    <xf numFmtId="2" fontId="2" fillId="0" borderId="9" xfId="0" applyNumberFormat="1" applyFont="1" applyFill="1" applyBorder="1" applyAlignment="1"/>
    <xf numFmtId="2" fontId="2" fillId="0" borderId="9" xfId="0" applyNumberFormat="1" applyFont="1" applyBorder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8" fillId="0" borderId="14" xfId="0" applyFont="1" applyBorder="1"/>
    <xf numFmtId="0" fontId="2" fillId="0" borderId="9" xfId="0" applyFont="1" applyFill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15" fillId="0" borderId="9" xfId="0" applyFont="1" applyFill="1" applyBorder="1"/>
    <xf numFmtId="164" fontId="2" fillId="0" borderId="14" xfId="0" applyNumberFormat="1" applyFont="1" applyBorder="1"/>
    <xf numFmtId="164" fontId="2" fillId="0" borderId="9" xfId="0" applyNumberFormat="1" applyFont="1" applyFill="1" applyBorder="1" applyAlignment="1"/>
    <xf numFmtId="2" fontId="5" fillId="0" borderId="1" xfId="0" applyNumberFormat="1" applyFont="1" applyBorder="1" applyAlignment="1">
      <alignment vertical="top"/>
    </xf>
    <xf numFmtId="2" fontId="5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2" fontId="5" fillId="0" borderId="3" xfId="0" applyNumberFormat="1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4" fontId="2" fillId="0" borderId="9" xfId="0" applyNumberFormat="1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top"/>
    </xf>
    <xf numFmtId="0" fontId="2" fillId="0" borderId="1" xfId="0" applyFont="1" applyFill="1" applyBorder="1" applyAlignment="1"/>
    <xf numFmtId="164" fontId="2" fillId="0" borderId="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wrapText="1"/>
    </xf>
    <xf numFmtId="2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4" fontId="11" fillId="0" borderId="9" xfId="0" applyNumberFormat="1" applyFont="1" applyBorder="1" applyAlignment="1">
      <alignment horizontal="left" wrapText="1"/>
    </xf>
    <xf numFmtId="14" fontId="3" fillId="0" borderId="9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justify" wrapText="1"/>
    </xf>
    <xf numFmtId="0" fontId="3" fillId="0" borderId="9" xfId="0" applyFont="1" applyBorder="1" applyAlignment="1">
      <alignment wrapText="1"/>
    </xf>
    <xf numFmtId="2" fontId="2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wrapText="1"/>
    </xf>
    <xf numFmtId="0" fontId="10" fillId="0" borderId="9" xfId="0" applyFont="1" applyBorder="1" applyAlignment="1">
      <alignment wrapText="1"/>
    </xf>
    <xf numFmtId="1" fontId="9" fillId="0" borderId="0" xfId="0" applyNumberFormat="1" applyFont="1" applyBorder="1" applyAlignment="1">
      <alignment wrapText="1"/>
    </xf>
    <xf numFmtId="1" fontId="9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0" fontId="17" fillId="0" borderId="0" xfId="0" applyFont="1"/>
    <xf numFmtId="2" fontId="6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4" fontId="5" fillId="0" borderId="9" xfId="0" applyNumberFormat="1" applyFont="1" applyBorder="1" applyAlignment="1">
      <alignment vertical="top"/>
    </xf>
    <xf numFmtId="0" fontId="5" fillId="0" borderId="9" xfId="0" applyFont="1" applyFill="1" applyBorder="1" applyAlignment="1">
      <alignment horizontal="left" vertical="top"/>
    </xf>
    <xf numFmtId="1" fontId="6" fillId="0" borderId="9" xfId="0" applyNumberFormat="1" applyFont="1" applyFill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top" wrapText="1"/>
    </xf>
    <xf numFmtId="14" fontId="2" fillId="0" borderId="9" xfId="0" applyNumberFormat="1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0" fontId="2" fillId="0" borderId="10" xfId="0" applyFont="1" applyFill="1" applyBorder="1"/>
    <xf numFmtId="0" fontId="2" fillId="0" borderId="15" xfId="0" applyFont="1" applyFill="1" applyBorder="1"/>
    <xf numFmtId="0" fontId="2" fillId="0" borderId="10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0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10" xfId="0" applyFont="1" applyFill="1" applyBorder="1" applyAlignment="1"/>
    <xf numFmtId="0" fontId="2" fillId="0" borderId="15" xfId="0" applyFont="1" applyFill="1" applyBorder="1" applyAlignment="1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14" fontId="2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0" fontId="2" fillId="0" borderId="9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10" xfId="0" applyNumberFormat="1" applyFont="1" applyBorder="1" applyAlignment="1">
      <alignment horizontal="left" vertical="top" wrapText="1"/>
    </xf>
    <xf numFmtId="14" fontId="2" fillId="0" borderId="15" xfId="0" applyNumberFormat="1" applyFont="1" applyBorder="1" applyAlignment="1">
      <alignment horizontal="left" vertical="top" wrapText="1"/>
    </xf>
    <xf numFmtId="14" fontId="2" fillId="0" borderId="10" xfId="0" applyNumberFormat="1" applyFont="1" applyBorder="1" applyAlignment="1">
      <alignment horizontal="left" wrapText="1"/>
    </xf>
    <xf numFmtId="14" fontId="2" fillId="0" borderId="15" xfId="0" applyNumberFormat="1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left" wrapText="1"/>
    </xf>
    <xf numFmtId="2" fontId="2" fillId="0" borderId="15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horizontal="right"/>
    </xf>
    <xf numFmtId="14" fontId="8" fillId="0" borderId="9" xfId="0" applyNumberFormat="1" applyFont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2" fontId="5" fillId="0" borderId="11" xfId="0" applyNumberFormat="1" applyFont="1" applyBorder="1" applyAlignment="1">
      <alignment horizontal="center" vertical="top"/>
    </xf>
    <xf numFmtId="2" fontId="5" fillId="0" borderId="12" xfId="0" applyNumberFormat="1" applyFont="1" applyBorder="1" applyAlignment="1">
      <alignment horizontal="center" vertical="top"/>
    </xf>
    <xf numFmtId="2" fontId="5" fillId="0" borderId="13" xfId="0" applyNumberFormat="1" applyFont="1" applyBorder="1" applyAlignment="1">
      <alignment horizontal="center" vertical="top"/>
    </xf>
    <xf numFmtId="2" fontId="5" fillId="0" borderId="9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/>
    </xf>
    <xf numFmtId="2" fontId="5" fillId="0" borderId="2" xfId="0" applyNumberFormat="1" applyFont="1" applyFill="1" applyBorder="1" applyAlignment="1">
      <alignment horizontal="center" vertical="top"/>
    </xf>
    <xf numFmtId="2" fontId="5" fillId="0" borderId="3" xfId="0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/>
    </xf>
    <xf numFmtId="0" fontId="4" fillId="2" borderId="9" xfId="0" applyFont="1" applyFill="1" applyBorder="1" applyAlignment="1">
      <alignment wrapText="1"/>
    </xf>
    <xf numFmtId="0" fontId="4" fillId="0" borderId="9" xfId="0" applyFont="1" applyBorder="1" applyAlignment="1">
      <alignment vertical="top"/>
    </xf>
    <xf numFmtId="0" fontId="2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top"/>
    </xf>
    <xf numFmtId="49" fontId="5" fillId="0" borderId="14" xfId="0" applyNumberFormat="1" applyFont="1" applyBorder="1" applyAlignment="1">
      <alignment horizontal="left" vertical="top"/>
    </xf>
    <xf numFmtId="49" fontId="5" fillId="0" borderId="15" xfId="0" applyNumberFormat="1" applyFont="1" applyBorder="1" applyAlignment="1">
      <alignment horizontal="left" vertical="top"/>
    </xf>
    <xf numFmtId="0" fontId="5" fillId="0" borderId="1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4" fillId="2" borderId="9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4" fontId="5" fillId="0" borderId="9" xfId="0" applyNumberFormat="1" applyFont="1" applyBorder="1" applyAlignment="1">
      <alignment horizontal="center" vertical="top"/>
    </xf>
    <xf numFmtId="0" fontId="4" fillId="0" borderId="9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wrapText="1"/>
    </xf>
    <xf numFmtId="0" fontId="11" fillId="0" borderId="9" xfId="0" applyFont="1" applyBorder="1" applyAlignment="1">
      <alignment horizontal="center" vertical="top" wrapText="1"/>
    </xf>
    <xf numFmtId="0" fontId="4" fillId="0" borderId="10" xfId="0" applyFont="1" applyBorder="1" applyAlignment="1"/>
    <xf numFmtId="0" fontId="4" fillId="0" borderId="15" xfId="0" applyFont="1" applyBorder="1" applyAlignment="1"/>
    <xf numFmtId="2" fontId="5" fillId="0" borderId="11" xfId="0" applyNumberFormat="1" applyFont="1" applyBorder="1" applyAlignment="1">
      <alignment horizontal="left" vertical="top"/>
    </xf>
    <xf numFmtId="2" fontId="5" fillId="0" borderId="12" xfId="0" applyNumberFormat="1" applyFont="1" applyBorder="1" applyAlignment="1">
      <alignment horizontal="left" vertical="top"/>
    </xf>
    <xf numFmtId="2" fontId="5" fillId="0" borderId="13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2" fontId="5" fillId="0" borderId="10" xfId="0" applyNumberFormat="1" applyFont="1" applyBorder="1" applyAlignment="1">
      <alignment horizontal="left" vertical="top"/>
    </xf>
    <xf numFmtId="2" fontId="5" fillId="0" borderId="14" xfId="0" applyNumberFormat="1" applyFont="1" applyBorder="1" applyAlignment="1">
      <alignment horizontal="left" vertical="top"/>
    </xf>
    <xf numFmtId="2" fontId="5" fillId="0" borderId="15" xfId="0" applyNumberFormat="1" applyFont="1" applyBorder="1" applyAlignment="1">
      <alignment horizontal="left" vertical="top"/>
    </xf>
    <xf numFmtId="0" fontId="5" fillId="0" borderId="9" xfId="0" applyFont="1" applyBorder="1" applyAlignment="1">
      <alignment wrapText="1"/>
    </xf>
    <xf numFmtId="14" fontId="11" fillId="0" borderId="4" xfId="0" applyNumberFormat="1" applyFont="1" applyBorder="1" applyAlignment="1">
      <alignment horizontal="left" vertical="top" wrapText="1"/>
    </xf>
    <xf numFmtId="14" fontId="11" fillId="0" borderId="11" xfId="0" applyNumberFormat="1" applyFont="1" applyBorder="1" applyAlignment="1">
      <alignment horizontal="left" vertical="top" wrapText="1"/>
    </xf>
    <xf numFmtId="14" fontId="11" fillId="0" borderId="6" xfId="0" applyNumberFormat="1" applyFont="1" applyBorder="1" applyAlignment="1">
      <alignment horizontal="left" vertical="top" wrapText="1"/>
    </xf>
    <xf numFmtId="14" fontId="11" fillId="0" borderId="13" xfId="0" applyNumberFormat="1" applyFont="1" applyBorder="1" applyAlignment="1">
      <alignment horizontal="left" vertical="top" wrapText="1"/>
    </xf>
    <xf numFmtId="14" fontId="2" fillId="0" borderId="14" xfId="0" applyNumberFormat="1" applyFont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left" vertical="top" wrapText="1"/>
    </xf>
    <xf numFmtId="14" fontId="3" fillId="0" borderId="11" xfId="0" applyNumberFormat="1" applyFont="1" applyBorder="1" applyAlignment="1">
      <alignment horizontal="left" vertical="top" wrapText="1"/>
    </xf>
    <xf numFmtId="14" fontId="3" fillId="0" borderId="6" xfId="0" applyNumberFormat="1" applyFont="1" applyBorder="1" applyAlignment="1">
      <alignment horizontal="left" vertical="top" wrapText="1"/>
    </xf>
    <xf numFmtId="14" fontId="3" fillId="0" borderId="13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0" fontId="11" fillId="0" borderId="9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left" vertical="top"/>
    </xf>
    <xf numFmtId="2" fontId="5" fillId="0" borderId="2" xfId="0" applyNumberFormat="1" applyFont="1" applyBorder="1" applyAlignment="1">
      <alignment horizontal="left" vertical="top"/>
    </xf>
    <xf numFmtId="2" fontId="5" fillId="0" borderId="3" xfId="0" applyNumberFormat="1" applyFont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5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14" fontId="3" fillId="0" borderId="7" xfId="0" applyNumberFormat="1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7" fillId="0" borderId="15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6"/>
  <sheetViews>
    <sheetView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7.42578125" customWidth="1"/>
    <col min="2" max="2" width="44.85546875" customWidth="1"/>
    <col min="3" max="3" width="21.140625" customWidth="1"/>
    <col min="4" max="4" width="10.5703125" customWidth="1"/>
    <col min="5" max="5" width="8.85546875" customWidth="1"/>
    <col min="6" max="6" width="8.140625" customWidth="1"/>
    <col min="7" max="7" width="9.7109375" customWidth="1"/>
    <col min="8" max="8" width="8.140625" style="20" customWidth="1"/>
    <col min="9" max="9" width="9" style="20" customWidth="1"/>
  </cols>
  <sheetData>
    <row r="1" spans="1:17" ht="15.75" x14ac:dyDescent="0.25">
      <c r="D1" s="12" t="s">
        <v>659</v>
      </c>
    </row>
    <row r="2" spans="1:17" ht="15.75" x14ac:dyDescent="0.25">
      <c r="D2" s="250" t="s">
        <v>697</v>
      </c>
      <c r="E2" s="211"/>
      <c r="F2" s="211"/>
      <c r="G2" s="211"/>
      <c r="H2" s="211"/>
    </row>
    <row r="3" spans="1:17" x14ac:dyDescent="0.25">
      <c r="D3" s="38"/>
    </row>
    <row r="4" spans="1:17" ht="11.25" customHeight="1" x14ac:dyDescent="0.25">
      <c r="D4" s="27"/>
    </row>
    <row r="5" spans="1:17" s="61" customFormat="1" ht="19.5" customHeight="1" x14ac:dyDescent="0.25">
      <c r="A5" s="345" t="s">
        <v>99</v>
      </c>
      <c r="B5" s="345"/>
      <c r="C5" s="345"/>
      <c r="D5" s="345"/>
      <c r="E5" s="345"/>
      <c r="F5" s="345"/>
      <c r="G5" s="345"/>
      <c r="H5" s="345"/>
      <c r="I5" s="345"/>
      <c r="J5" s="64"/>
      <c r="K5" s="64"/>
      <c r="L5" s="64"/>
      <c r="M5" s="64"/>
      <c r="N5" s="64"/>
      <c r="O5" s="64"/>
      <c r="P5" s="64"/>
      <c r="Q5" s="64"/>
    </row>
    <row r="6" spans="1:17" s="61" customFormat="1" ht="19.5" customHeight="1" x14ac:dyDescent="0.25">
      <c r="A6" s="345" t="s">
        <v>670</v>
      </c>
      <c r="B6" s="345"/>
      <c r="C6" s="345"/>
      <c r="D6" s="345"/>
      <c r="E6" s="345"/>
      <c r="F6" s="345"/>
      <c r="G6" s="345"/>
      <c r="H6" s="345"/>
      <c r="I6" s="345"/>
      <c r="J6" s="64"/>
      <c r="K6" s="64"/>
      <c r="L6" s="64"/>
      <c r="M6" s="64"/>
      <c r="N6" s="64"/>
      <c r="O6" s="64"/>
      <c r="P6" s="64"/>
      <c r="Q6" s="64"/>
    </row>
    <row r="7" spans="1:17" s="61" customFormat="1" ht="19.5" customHeight="1" x14ac:dyDescent="0.25">
      <c r="A7" s="345" t="s">
        <v>671</v>
      </c>
      <c r="B7" s="345"/>
      <c r="C7" s="345"/>
      <c r="D7" s="345"/>
      <c r="E7" s="345"/>
      <c r="F7" s="345"/>
      <c r="G7" s="345"/>
      <c r="H7" s="345"/>
      <c r="I7" s="345"/>
      <c r="J7" s="171"/>
      <c r="K7" s="171"/>
      <c r="L7" s="171"/>
      <c r="M7" s="171"/>
      <c r="N7" s="171"/>
      <c r="O7" s="171"/>
      <c r="P7" s="171"/>
      <c r="Q7" s="171"/>
    </row>
    <row r="8" spans="1:17" s="61" customFormat="1" ht="19.5" customHeight="1" x14ac:dyDescent="0.25">
      <c r="A8" s="345" t="s">
        <v>666</v>
      </c>
      <c r="B8" s="345"/>
      <c r="C8" s="345"/>
      <c r="D8" s="345"/>
      <c r="E8" s="345"/>
      <c r="F8" s="345"/>
      <c r="G8" s="345"/>
      <c r="H8" s="345"/>
      <c r="I8" s="345"/>
      <c r="J8" s="171"/>
      <c r="K8" s="171"/>
      <c r="L8" s="171"/>
      <c r="M8" s="171"/>
      <c r="N8" s="171"/>
      <c r="O8" s="171"/>
      <c r="P8" s="171"/>
      <c r="Q8" s="171"/>
    </row>
    <row r="9" spans="1:17" s="61" customFormat="1" x14ac:dyDescent="0.25">
      <c r="F9" s="172"/>
      <c r="H9" s="172" t="s">
        <v>693</v>
      </c>
    </row>
    <row r="10" spans="1:17" ht="15" customHeight="1" x14ac:dyDescent="0.25">
      <c r="A10" s="294" t="s">
        <v>5</v>
      </c>
      <c r="B10" s="328" t="s">
        <v>0</v>
      </c>
      <c r="C10" s="347" t="s">
        <v>179</v>
      </c>
      <c r="D10" s="289" t="s">
        <v>6</v>
      </c>
      <c r="E10" s="320" t="s">
        <v>544</v>
      </c>
      <c r="F10" s="322" t="s">
        <v>664</v>
      </c>
      <c r="G10" s="320" t="s">
        <v>169</v>
      </c>
      <c r="H10" s="322" t="s">
        <v>126</v>
      </c>
      <c r="I10" s="322" t="s">
        <v>127</v>
      </c>
    </row>
    <row r="11" spans="1:17" ht="15.75" customHeight="1" x14ac:dyDescent="0.25">
      <c r="A11" s="294"/>
      <c r="B11" s="328"/>
      <c r="C11" s="348"/>
      <c r="D11" s="289"/>
      <c r="E11" s="320"/>
      <c r="F11" s="322"/>
      <c r="G11" s="320"/>
      <c r="H11" s="322"/>
      <c r="I11" s="322"/>
    </row>
    <row r="12" spans="1:17" ht="12.75" customHeight="1" x14ac:dyDescent="0.25">
      <c r="A12" s="294"/>
      <c r="B12" s="328"/>
      <c r="C12" s="348"/>
      <c r="D12" s="289"/>
      <c r="E12" s="320"/>
      <c r="F12" s="322"/>
      <c r="G12" s="320"/>
      <c r="H12" s="322"/>
      <c r="I12" s="322"/>
    </row>
    <row r="13" spans="1:17" ht="19.5" customHeight="1" x14ac:dyDescent="0.25">
      <c r="A13" s="294"/>
      <c r="B13" s="328"/>
      <c r="C13" s="349"/>
      <c r="D13" s="289"/>
      <c r="E13" s="320"/>
      <c r="F13" s="322"/>
      <c r="G13" s="320"/>
      <c r="H13" s="322"/>
      <c r="I13" s="322"/>
    </row>
    <row r="14" spans="1:17" ht="15.75" x14ac:dyDescent="0.25">
      <c r="A14" s="146">
        <v>1</v>
      </c>
      <c r="B14" s="346">
        <v>2</v>
      </c>
      <c r="C14" s="346"/>
      <c r="D14" s="136">
        <v>3</v>
      </c>
      <c r="E14" s="136">
        <v>4</v>
      </c>
      <c r="F14" s="145">
        <v>5</v>
      </c>
      <c r="G14" s="136">
        <v>6</v>
      </c>
      <c r="H14" s="136">
        <v>7</v>
      </c>
      <c r="I14" s="136">
        <v>8</v>
      </c>
    </row>
    <row r="15" spans="1:17" s="85" customFormat="1" x14ac:dyDescent="0.25">
      <c r="A15" s="308" t="s">
        <v>272</v>
      </c>
      <c r="B15" s="308"/>
      <c r="C15" s="308"/>
      <c r="D15" s="308"/>
      <c r="E15" s="308"/>
      <c r="F15" s="308"/>
      <c r="G15" s="308"/>
      <c r="H15" s="308"/>
      <c r="I15" s="308"/>
    </row>
    <row r="16" spans="1:17" s="85" customFormat="1" x14ac:dyDescent="0.25">
      <c r="A16" s="126" t="s">
        <v>27</v>
      </c>
      <c r="B16" s="308" t="s">
        <v>380</v>
      </c>
      <c r="C16" s="308"/>
      <c r="D16" s="126" t="s">
        <v>61</v>
      </c>
      <c r="E16" s="105">
        <v>45</v>
      </c>
      <c r="F16" s="106">
        <v>18.37</v>
      </c>
      <c r="G16" s="106">
        <f>ROUND((E16/60)*F16,2)</f>
        <v>13.78</v>
      </c>
      <c r="H16" s="114">
        <f>ROUND(G16*20%,2)</f>
        <v>2.76</v>
      </c>
      <c r="I16" s="106">
        <f>ROUND(G16+H16,2)</f>
        <v>16.54</v>
      </c>
    </row>
    <row r="17" spans="1:9" s="85" customFormat="1" x14ac:dyDescent="0.25">
      <c r="A17" s="308" t="s">
        <v>273</v>
      </c>
      <c r="B17" s="308"/>
      <c r="C17" s="308"/>
      <c r="D17" s="308"/>
      <c r="E17" s="308"/>
      <c r="F17" s="308"/>
      <c r="G17" s="308"/>
      <c r="H17" s="308"/>
      <c r="I17" s="308"/>
    </row>
    <row r="18" spans="1:9" s="85" customFormat="1" x14ac:dyDescent="0.25">
      <c r="A18" s="314" t="s">
        <v>183</v>
      </c>
      <c r="B18" s="321" t="s">
        <v>275</v>
      </c>
      <c r="C18" s="107" t="s">
        <v>274</v>
      </c>
      <c r="D18" s="279" t="s">
        <v>20</v>
      </c>
      <c r="E18" s="108">
        <v>13.8</v>
      </c>
      <c r="F18" s="106">
        <v>18.37</v>
      </c>
      <c r="G18" s="106">
        <f t="shared" ref="G18:G62" si="0">ROUND((E18/60)*F18,2)</f>
        <v>4.2300000000000004</v>
      </c>
      <c r="H18" s="114">
        <f t="shared" ref="H18:H62" si="1">ROUND(G18*20%,2)</f>
        <v>0.85</v>
      </c>
      <c r="I18" s="106">
        <f t="shared" ref="I18:I62" si="2">ROUND(G18+H18,2)</f>
        <v>5.08</v>
      </c>
    </row>
    <row r="19" spans="1:9" s="85" customFormat="1" x14ac:dyDescent="0.25">
      <c r="A19" s="314"/>
      <c r="B19" s="321"/>
      <c r="C19" s="107" t="s">
        <v>298</v>
      </c>
      <c r="D19" s="279"/>
      <c r="E19" s="108">
        <v>15.6</v>
      </c>
      <c r="F19" s="106">
        <v>18.37</v>
      </c>
      <c r="G19" s="106">
        <f t="shared" si="0"/>
        <v>4.78</v>
      </c>
      <c r="H19" s="114">
        <f t="shared" si="1"/>
        <v>0.96</v>
      </c>
      <c r="I19" s="106">
        <f t="shared" si="2"/>
        <v>5.74</v>
      </c>
    </row>
    <row r="20" spans="1:9" s="85" customFormat="1" x14ac:dyDescent="0.25">
      <c r="A20" s="314" t="s">
        <v>184</v>
      </c>
      <c r="B20" s="321" t="s">
        <v>75</v>
      </c>
      <c r="C20" s="107" t="s">
        <v>274</v>
      </c>
      <c r="D20" s="279" t="s">
        <v>20</v>
      </c>
      <c r="E20" s="143">
        <v>9</v>
      </c>
      <c r="F20" s="106">
        <v>18.37</v>
      </c>
      <c r="G20" s="106">
        <f t="shared" si="0"/>
        <v>2.76</v>
      </c>
      <c r="H20" s="114">
        <f t="shared" si="1"/>
        <v>0.55000000000000004</v>
      </c>
      <c r="I20" s="106">
        <f t="shared" si="2"/>
        <v>3.31</v>
      </c>
    </row>
    <row r="21" spans="1:9" s="85" customFormat="1" x14ac:dyDescent="0.25">
      <c r="A21" s="314"/>
      <c r="B21" s="321"/>
      <c r="C21" s="107" t="s">
        <v>298</v>
      </c>
      <c r="D21" s="279"/>
      <c r="E21" s="108">
        <v>7.2</v>
      </c>
      <c r="F21" s="106">
        <v>18.37</v>
      </c>
      <c r="G21" s="106">
        <f t="shared" si="0"/>
        <v>2.2000000000000002</v>
      </c>
      <c r="H21" s="114">
        <f t="shared" si="1"/>
        <v>0.44</v>
      </c>
      <c r="I21" s="106">
        <f t="shared" si="2"/>
        <v>2.64</v>
      </c>
    </row>
    <row r="22" spans="1:9" s="85" customFormat="1" x14ac:dyDescent="0.25">
      <c r="A22" s="137" t="s">
        <v>185</v>
      </c>
      <c r="B22" s="139" t="s">
        <v>299</v>
      </c>
      <c r="C22" s="107" t="s">
        <v>298</v>
      </c>
      <c r="D22" s="144" t="s">
        <v>19</v>
      </c>
      <c r="E22" s="108">
        <v>4.9000000000000004</v>
      </c>
      <c r="F22" s="106">
        <v>18.37</v>
      </c>
      <c r="G22" s="106">
        <f t="shared" si="0"/>
        <v>1.5</v>
      </c>
      <c r="H22" s="114">
        <f t="shared" si="1"/>
        <v>0.3</v>
      </c>
      <c r="I22" s="106">
        <f t="shared" si="2"/>
        <v>1.8</v>
      </c>
    </row>
    <row r="23" spans="1:9" s="85" customFormat="1" x14ac:dyDescent="0.25">
      <c r="A23" s="137" t="s">
        <v>276</v>
      </c>
      <c r="B23" s="312" t="s">
        <v>167</v>
      </c>
      <c r="C23" s="312"/>
      <c r="D23" s="144" t="s">
        <v>19</v>
      </c>
      <c r="E23" s="108">
        <v>6.6</v>
      </c>
      <c r="F23" s="106">
        <v>18.37</v>
      </c>
      <c r="G23" s="106">
        <f t="shared" si="0"/>
        <v>2.02</v>
      </c>
      <c r="H23" s="114">
        <f t="shared" si="1"/>
        <v>0.4</v>
      </c>
      <c r="I23" s="106">
        <f t="shared" si="2"/>
        <v>2.42</v>
      </c>
    </row>
    <row r="24" spans="1:9" s="85" customFormat="1" x14ac:dyDescent="0.25">
      <c r="A24" s="137" t="s">
        <v>277</v>
      </c>
      <c r="B24" s="312" t="s">
        <v>278</v>
      </c>
      <c r="C24" s="312"/>
      <c r="D24" s="144" t="s">
        <v>19</v>
      </c>
      <c r="E24" s="108">
        <v>10.199999999999999</v>
      </c>
      <c r="F24" s="106">
        <v>18.37</v>
      </c>
      <c r="G24" s="106">
        <f t="shared" si="0"/>
        <v>3.12</v>
      </c>
      <c r="H24" s="114">
        <f t="shared" si="1"/>
        <v>0.62</v>
      </c>
      <c r="I24" s="106">
        <f t="shared" si="2"/>
        <v>3.74</v>
      </c>
    </row>
    <row r="25" spans="1:9" s="85" customFormat="1" ht="30" x14ac:dyDescent="0.25">
      <c r="A25" s="137" t="s">
        <v>279</v>
      </c>
      <c r="B25" s="174" t="s">
        <v>560</v>
      </c>
      <c r="C25" s="128" t="s">
        <v>138</v>
      </c>
      <c r="D25" s="144" t="s">
        <v>19</v>
      </c>
      <c r="E25" s="108">
        <v>40.200000000000003</v>
      </c>
      <c r="F25" s="106">
        <v>18.37</v>
      </c>
      <c r="G25" s="106">
        <f t="shared" si="0"/>
        <v>12.31</v>
      </c>
      <c r="H25" s="114">
        <f t="shared" si="1"/>
        <v>2.46</v>
      </c>
      <c r="I25" s="106">
        <f t="shared" si="2"/>
        <v>14.77</v>
      </c>
    </row>
    <row r="26" spans="1:9" s="85" customFormat="1" x14ac:dyDescent="0.25">
      <c r="A26" s="314" t="s">
        <v>280</v>
      </c>
      <c r="B26" s="308" t="s">
        <v>560</v>
      </c>
      <c r="C26" s="128" t="s">
        <v>76</v>
      </c>
      <c r="D26" s="279" t="s">
        <v>19</v>
      </c>
      <c r="E26" s="108">
        <v>58.8</v>
      </c>
      <c r="F26" s="106">
        <v>18.37</v>
      </c>
      <c r="G26" s="106">
        <f t="shared" si="0"/>
        <v>18</v>
      </c>
      <c r="H26" s="114">
        <f t="shared" si="1"/>
        <v>3.6</v>
      </c>
      <c r="I26" s="106">
        <f t="shared" si="2"/>
        <v>21.6</v>
      </c>
    </row>
    <row r="27" spans="1:9" s="85" customFormat="1" x14ac:dyDescent="0.25">
      <c r="A27" s="314"/>
      <c r="B27" s="308"/>
      <c r="C27" s="128" t="s">
        <v>77</v>
      </c>
      <c r="D27" s="279"/>
      <c r="E27" s="108">
        <v>79.8</v>
      </c>
      <c r="F27" s="106">
        <v>18.37</v>
      </c>
      <c r="G27" s="106">
        <f t="shared" si="0"/>
        <v>24.43</v>
      </c>
      <c r="H27" s="114">
        <f t="shared" si="1"/>
        <v>4.8899999999999997</v>
      </c>
      <c r="I27" s="106">
        <f t="shared" si="2"/>
        <v>29.32</v>
      </c>
    </row>
    <row r="28" spans="1:9" s="85" customFormat="1" ht="15" customHeight="1" x14ac:dyDescent="0.25">
      <c r="A28" s="314" t="s">
        <v>281</v>
      </c>
      <c r="B28" s="308" t="s">
        <v>284</v>
      </c>
      <c r="C28" s="226" t="s">
        <v>282</v>
      </c>
      <c r="D28" s="228" t="s">
        <v>19</v>
      </c>
      <c r="E28" s="108">
        <v>8.1999999999999993</v>
      </c>
      <c r="F28" s="106">
        <v>18.37</v>
      </c>
      <c r="G28" s="106">
        <f t="shared" si="0"/>
        <v>2.5099999999999998</v>
      </c>
      <c r="H28" s="114">
        <f t="shared" si="1"/>
        <v>0.5</v>
      </c>
      <c r="I28" s="106">
        <f t="shared" si="2"/>
        <v>3.01</v>
      </c>
    </row>
    <row r="29" spans="1:9" s="85" customFormat="1" x14ac:dyDescent="0.25">
      <c r="A29" s="314"/>
      <c r="B29" s="308"/>
      <c r="C29" s="226" t="s">
        <v>283</v>
      </c>
      <c r="D29" s="197"/>
      <c r="E29" s="108">
        <v>7.3</v>
      </c>
      <c r="F29" s="106">
        <v>18.37</v>
      </c>
      <c r="G29" s="106">
        <f t="shared" si="0"/>
        <v>2.2400000000000002</v>
      </c>
      <c r="H29" s="114">
        <f t="shared" si="1"/>
        <v>0.45</v>
      </c>
      <c r="I29" s="106">
        <f t="shared" si="2"/>
        <v>2.69</v>
      </c>
    </row>
    <row r="30" spans="1:9" s="85" customFormat="1" x14ac:dyDescent="0.25">
      <c r="A30" s="314"/>
      <c r="B30" s="308"/>
      <c r="C30" s="226" t="s">
        <v>21</v>
      </c>
      <c r="D30" s="228" t="s">
        <v>19</v>
      </c>
      <c r="E30" s="108">
        <v>6.7</v>
      </c>
      <c r="F30" s="106">
        <v>18.37</v>
      </c>
      <c r="G30" s="106">
        <f t="shared" si="0"/>
        <v>2.0499999999999998</v>
      </c>
      <c r="H30" s="114">
        <f t="shared" si="1"/>
        <v>0.41</v>
      </c>
      <c r="I30" s="106">
        <f t="shared" si="2"/>
        <v>2.46</v>
      </c>
    </row>
    <row r="31" spans="1:9" s="85" customFormat="1" x14ac:dyDescent="0.25">
      <c r="A31" s="314" t="s">
        <v>285</v>
      </c>
      <c r="B31" s="308" t="s">
        <v>295</v>
      </c>
      <c r="C31" s="226" t="s">
        <v>286</v>
      </c>
      <c r="D31" s="279" t="s">
        <v>20</v>
      </c>
      <c r="E31" s="108">
        <v>25.2</v>
      </c>
      <c r="F31" s="106">
        <v>18.37</v>
      </c>
      <c r="G31" s="106">
        <f t="shared" si="0"/>
        <v>7.72</v>
      </c>
      <c r="H31" s="114">
        <f t="shared" si="1"/>
        <v>1.54</v>
      </c>
      <c r="I31" s="106">
        <f t="shared" si="2"/>
        <v>9.26</v>
      </c>
    </row>
    <row r="32" spans="1:9" s="85" customFormat="1" x14ac:dyDescent="0.25">
      <c r="A32" s="314"/>
      <c r="B32" s="308"/>
      <c r="C32" s="226" t="s">
        <v>287</v>
      </c>
      <c r="D32" s="279"/>
      <c r="E32" s="108">
        <v>22.2</v>
      </c>
      <c r="F32" s="106">
        <v>18.37</v>
      </c>
      <c r="G32" s="106">
        <f t="shared" si="0"/>
        <v>6.8</v>
      </c>
      <c r="H32" s="114">
        <f t="shared" si="1"/>
        <v>1.36</v>
      </c>
      <c r="I32" s="106">
        <f t="shared" si="2"/>
        <v>8.16</v>
      </c>
    </row>
    <row r="33" spans="1:9" s="85" customFormat="1" x14ac:dyDescent="0.25">
      <c r="A33" s="314"/>
      <c r="B33" s="308"/>
      <c r="C33" s="226" t="s">
        <v>288</v>
      </c>
      <c r="D33" s="279"/>
      <c r="E33" s="108">
        <v>20.399999999999999</v>
      </c>
      <c r="F33" s="106">
        <v>18.37</v>
      </c>
      <c r="G33" s="106">
        <f t="shared" si="0"/>
        <v>6.25</v>
      </c>
      <c r="H33" s="114">
        <f t="shared" si="1"/>
        <v>1.25</v>
      </c>
      <c r="I33" s="106">
        <f t="shared" si="2"/>
        <v>7.5</v>
      </c>
    </row>
    <row r="34" spans="1:9" s="85" customFormat="1" x14ac:dyDescent="0.25">
      <c r="A34" s="314" t="s">
        <v>291</v>
      </c>
      <c r="B34" s="308" t="s">
        <v>290</v>
      </c>
      <c r="C34" s="128" t="s">
        <v>289</v>
      </c>
      <c r="D34" s="279" t="s">
        <v>20</v>
      </c>
      <c r="E34" s="108">
        <v>136.80000000000001</v>
      </c>
      <c r="F34" s="106">
        <v>18.37</v>
      </c>
      <c r="G34" s="106">
        <f t="shared" si="0"/>
        <v>41.88</v>
      </c>
      <c r="H34" s="114">
        <f t="shared" si="1"/>
        <v>8.3800000000000008</v>
      </c>
      <c r="I34" s="106">
        <f t="shared" si="2"/>
        <v>50.26</v>
      </c>
    </row>
    <row r="35" spans="1:9" s="85" customFormat="1" x14ac:dyDescent="0.25">
      <c r="A35" s="314"/>
      <c r="B35" s="308"/>
      <c r="C35" s="107" t="s">
        <v>298</v>
      </c>
      <c r="D35" s="279"/>
      <c r="E35" s="143">
        <v>18</v>
      </c>
      <c r="F35" s="106">
        <v>18.37</v>
      </c>
      <c r="G35" s="106">
        <f t="shared" si="0"/>
        <v>5.51</v>
      </c>
      <c r="H35" s="114">
        <f t="shared" si="1"/>
        <v>1.1000000000000001</v>
      </c>
      <c r="I35" s="106">
        <f t="shared" si="2"/>
        <v>6.61</v>
      </c>
    </row>
    <row r="36" spans="1:9" s="85" customFormat="1" x14ac:dyDescent="0.25">
      <c r="A36" s="137" t="s">
        <v>292</v>
      </c>
      <c r="B36" s="308" t="s">
        <v>22</v>
      </c>
      <c r="C36" s="308"/>
      <c r="D36" s="144" t="s">
        <v>19</v>
      </c>
      <c r="E36" s="108">
        <v>43.2</v>
      </c>
      <c r="F36" s="106">
        <v>18.37</v>
      </c>
      <c r="G36" s="106">
        <f t="shared" si="0"/>
        <v>13.23</v>
      </c>
      <c r="H36" s="114">
        <f t="shared" si="1"/>
        <v>2.65</v>
      </c>
      <c r="I36" s="106">
        <f t="shared" si="2"/>
        <v>15.88</v>
      </c>
    </row>
    <row r="37" spans="1:9" s="85" customFormat="1" x14ac:dyDescent="0.25">
      <c r="A37" s="137" t="s">
        <v>293</v>
      </c>
      <c r="B37" s="308" t="s">
        <v>170</v>
      </c>
      <c r="C37" s="308"/>
      <c r="D37" s="144" t="s">
        <v>19</v>
      </c>
      <c r="E37" s="143">
        <v>126</v>
      </c>
      <c r="F37" s="106">
        <v>18.37</v>
      </c>
      <c r="G37" s="106">
        <f t="shared" si="0"/>
        <v>38.58</v>
      </c>
      <c r="H37" s="114">
        <f t="shared" si="1"/>
        <v>7.72</v>
      </c>
      <c r="I37" s="106">
        <f t="shared" si="2"/>
        <v>46.3</v>
      </c>
    </row>
    <row r="38" spans="1:9" s="85" customFormat="1" x14ac:dyDescent="0.25">
      <c r="A38" s="137" t="s">
        <v>294</v>
      </c>
      <c r="B38" s="308" t="s">
        <v>23</v>
      </c>
      <c r="C38" s="308"/>
      <c r="D38" s="144" t="s">
        <v>19</v>
      </c>
      <c r="E38" s="143">
        <v>20</v>
      </c>
      <c r="F38" s="106">
        <v>18.37</v>
      </c>
      <c r="G38" s="106">
        <f t="shared" si="0"/>
        <v>6.12</v>
      </c>
      <c r="H38" s="114">
        <f t="shared" si="1"/>
        <v>1.22</v>
      </c>
      <c r="I38" s="106">
        <f t="shared" si="2"/>
        <v>7.34</v>
      </c>
    </row>
    <row r="39" spans="1:9" s="85" customFormat="1" x14ac:dyDescent="0.25">
      <c r="A39" s="314" t="s">
        <v>296</v>
      </c>
      <c r="B39" s="308" t="s">
        <v>79</v>
      </c>
      <c r="C39" s="126" t="s">
        <v>297</v>
      </c>
      <c r="D39" s="279" t="s">
        <v>19</v>
      </c>
      <c r="E39" s="108">
        <v>4.5999999999999996</v>
      </c>
      <c r="F39" s="106">
        <v>18.37</v>
      </c>
      <c r="G39" s="106">
        <f t="shared" si="0"/>
        <v>1.41</v>
      </c>
      <c r="H39" s="114">
        <f t="shared" si="1"/>
        <v>0.28000000000000003</v>
      </c>
      <c r="I39" s="106">
        <f t="shared" si="2"/>
        <v>1.69</v>
      </c>
    </row>
    <row r="40" spans="1:9" s="85" customFormat="1" x14ac:dyDescent="0.25">
      <c r="A40" s="314"/>
      <c r="B40" s="308"/>
      <c r="C40" s="107" t="s">
        <v>298</v>
      </c>
      <c r="D40" s="279"/>
      <c r="E40" s="108">
        <v>4.9000000000000004</v>
      </c>
      <c r="F40" s="106">
        <v>18.37</v>
      </c>
      <c r="G40" s="106">
        <f t="shared" si="0"/>
        <v>1.5</v>
      </c>
      <c r="H40" s="114">
        <f t="shared" si="1"/>
        <v>0.3</v>
      </c>
      <c r="I40" s="106">
        <f t="shared" si="2"/>
        <v>1.8</v>
      </c>
    </row>
    <row r="41" spans="1:9" s="85" customFormat="1" x14ac:dyDescent="0.25">
      <c r="A41" s="314" t="s">
        <v>300</v>
      </c>
      <c r="B41" s="308" t="s">
        <v>303</v>
      </c>
      <c r="C41" s="107" t="s">
        <v>301</v>
      </c>
      <c r="D41" s="279" t="s">
        <v>19</v>
      </c>
      <c r="E41" s="108">
        <v>97.8</v>
      </c>
      <c r="F41" s="106">
        <v>18.37</v>
      </c>
      <c r="G41" s="106">
        <f t="shared" si="0"/>
        <v>29.94</v>
      </c>
      <c r="H41" s="114">
        <f t="shared" si="1"/>
        <v>5.99</v>
      </c>
      <c r="I41" s="106">
        <f t="shared" si="2"/>
        <v>35.93</v>
      </c>
    </row>
    <row r="42" spans="1:9" s="85" customFormat="1" x14ac:dyDescent="0.25">
      <c r="A42" s="314"/>
      <c r="B42" s="308"/>
      <c r="C42" s="107" t="s">
        <v>302</v>
      </c>
      <c r="D42" s="279"/>
      <c r="E42" s="108">
        <v>135</v>
      </c>
      <c r="F42" s="106">
        <v>18.37</v>
      </c>
      <c r="G42" s="106">
        <f t="shared" si="0"/>
        <v>41.33</v>
      </c>
      <c r="H42" s="114">
        <f t="shared" si="1"/>
        <v>8.27</v>
      </c>
      <c r="I42" s="106">
        <f t="shared" si="2"/>
        <v>49.6</v>
      </c>
    </row>
    <row r="43" spans="1:9" s="109" customFormat="1" x14ac:dyDescent="0.25">
      <c r="A43" s="314" t="s">
        <v>304</v>
      </c>
      <c r="B43" s="308" t="s">
        <v>135</v>
      </c>
      <c r="C43" s="107" t="s">
        <v>305</v>
      </c>
      <c r="D43" s="279" t="s">
        <v>19</v>
      </c>
      <c r="E43" s="108">
        <v>18.600000000000001</v>
      </c>
      <c r="F43" s="106">
        <v>18.37</v>
      </c>
      <c r="G43" s="106">
        <f t="shared" si="0"/>
        <v>5.69</v>
      </c>
      <c r="H43" s="114">
        <f t="shared" si="1"/>
        <v>1.1399999999999999</v>
      </c>
      <c r="I43" s="106">
        <f t="shared" si="2"/>
        <v>6.83</v>
      </c>
    </row>
    <row r="44" spans="1:9" s="109" customFormat="1" x14ac:dyDescent="0.25">
      <c r="A44" s="314"/>
      <c r="B44" s="308"/>
      <c r="C44" s="107" t="s">
        <v>306</v>
      </c>
      <c r="D44" s="279"/>
      <c r="E44" s="108">
        <v>30</v>
      </c>
      <c r="F44" s="106">
        <v>18.37</v>
      </c>
      <c r="G44" s="106">
        <f t="shared" si="0"/>
        <v>9.19</v>
      </c>
      <c r="H44" s="114">
        <f t="shared" si="1"/>
        <v>1.84</v>
      </c>
      <c r="I44" s="106">
        <f t="shared" si="2"/>
        <v>11.03</v>
      </c>
    </row>
    <row r="45" spans="1:9" s="109" customFormat="1" x14ac:dyDescent="0.25">
      <c r="A45" s="137" t="s">
        <v>307</v>
      </c>
      <c r="B45" s="308" t="s">
        <v>71</v>
      </c>
      <c r="C45" s="308"/>
      <c r="D45" s="144" t="s">
        <v>141</v>
      </c>
      <c r="E45" s="108">
        <v>16.8</v>
      </c>
      <c r="F45" s="106">
        <v>18.37</v>
      </c>
      <c r="G45" s="106">
        <f t="shared" si="0"/>
        <v>5.14</v>
      </c>
      <c r="H45" s="114">
        <f t="shared" si="1"/>
        <v>1.03</v>
      </c>
      <c r="I45" s="106">
        <f t="shared" si="2"/>
        <v>6.17</v>
      </c>
    </row>
    <row r="46" spans="1:9" s="109" customFormat="1" ht="27.75" customHeight="1" x14ac:dyDescent="0.25">
      <c r="A46" s="137" t="s">
        <v>308</v>
      </c>
      <c r="B46" s="308" t="s">
        <v>309</v>
      </c>
      <c r="C46" s="308"/>
      <c r="D46" s="144" t="s">
        <v>20</v>
      </c>
      <c r="E46" s="108">
        <v>20.399999999999999</v>
      </c>
      <c r="F46" s="106">
        <v>18.37</v>
      </c>
      <c r="G46" s="106">
        <f t="shared" si="0"/>
        <v>6.25</v>
      </c>
      <c r="H46" s="114">
        <f t="shared" si="1"/>
        <v>1.25</v>
      </c>
      <c r="I46" s="106">
        <f t="shared" si="2"/>
        <v>7.5</v>
      </c>
    </row>
    <row r="47" spans="1:9" s="109" customFormat="1" x14ac:dyDescent="0.25">
      <c r="A47" s="137" t="s">
        <v>311</v>
      </c>
      <c r="B47" s="308" t="s">
        <v>310</v>
      </c>
      <c r="C47" s="308"/>
      <c r="D47" s="144" t="s">
        <v>20</v>
      </c>
      <c r="E47" s="108">
        <v>6.6</v>
      </c>
      <c r="F47" s="106">
        <v>18.37</v>
      </c>
      <c r="G47" s="106">
        <f t="shared" si="0"/>
        <v>2.02</v>
      </c>
      <c r="H47" s="114">
        <f t="shared" si="1"/>
        <v>0.4</v>
      </c>
      <c r="I47" s="106">
        <f t="shared" si="2"/>
        <v>2.42</v>
      </c>
    </row>
    <row r="48" spans="1:9" s="109" customFormat="1" x14ac:dyDescent="0.25">
      <c r="A48" s="137" t="s">
        <v>312</v>
      </c>
      <c r="B48" s="308" t="s">
        <v>24</v>
      </c>
      <c r="C48" s="308"/>
      <c r="D48" s="144" t="s">
        <v>313</v>
      </c>
      <c r="E48" s="108">
        <v>156</v>
      </c>
      <c r="F48" s="106">
        <v>18.37</v>
      </c>
      <c r="G48" s="106">
        <f t="shared" si="0"/>
        <v>47.76</v>
      </c>
      <c r="H48" s="114">
        <f t="shared" si="1"/>
        <v>9.5500000000000007</v>
      </c>
      <c r="I48" s="106">
        <f t="shared" si="2"/>
        <v>57.31</v>
      </c>
    </row>
    <row r="49" spans="1:9" s="109" customFormat="1" x14ac:dyDescent="0.25">
      <c r="A49" s="137" t="s">
        <v>314</v>
      </c>
      <c r="B49" s="308" t="s">
        <v>25</v>
      </c>
      <c r="C49" s="308"/>
      <c r="D49" s="144" t="s">
        <v>74</v>
      </c>
      <c r="E49" s="108">
        <v>51.6</v>
      </c>
      <c r="F49" s="106">
        <v>18.37</v>
      </c>
      <c r="G49" s="106">
        <f t="shared" si="0"/>
        <v>15.8</v>
      </c>
      <c r="H49" s="114">
        <f t="shared" si="1"/>
        <v>3.16</v>
      </c>
      <c r="I49" s="106">
        <f t="shared" si="2"/>
        <v>18.96</v>
      </c>
    </row>
    <row r="50" spans="1:9" s="109" customFormat="1" x14ac:dyDescent="0.25">
      <c r="A50" s="137" t="s">
        <v>315</v>
      </c>
      <c r="B50" s="308" t="s">
        <v>73</v>
      </c>
      <c r="C50" s="308"/>
      <c r="D50" s="144" t="s">
        <v>74</v>
      </c>
      <c r="E50" s="108">
        <v>97.8</v>
      </c>
      <c r="F50" s="106">
        <v>18.37</v>
      </c>
      <c r="G50" s="106">
        <f t="shared" si="0"/>
        <v>29.94</v>
      </c>
      <c r="H50" s="114">
        <f t="shared" si="1"/>
        <v>5.99</v>
      </c>
      <c r="I50" s="106">
        <f t="shared" si="2"/>
        <v>35.93</v>
      </c>
    </row>
    <row r="51" spans="1:9" s="109" customFormat="1" x14ac:dyDescent="0.25">
      <c r="A51" s="137" t="s">
        <v>316</v>
      </c>
      <c r="B51" s="308" t="s">
        <v>317</v>
      </c>
      <c r="C51" s="308"/>
      <c r="D51" s="144" t="s">
        <v>141</v>
      </c>
      <c r="E51" s="108">
        <v>42.6</v>
      </c>
      <c r="F51" s="106">
        <v>18.37</v>
      </c>
      <c r="G51" s="106">
        <f t="shared" si="0"/>
        <v>13.04</v>
      </c>
      <c r="H51" s="114">
        <f t="shared" si="1"/>
        <v>2.61</v>
      </c>
      <c r="I51" s="106">
        <f t="shared" si="2"/>
        <v>15.65</v>
      </c>
    </row>
    <row r="52" spans="1:9" s="109" customFormat="1" x14ac:dyDescent="0.25">
      <c r="A52" s="137" t="s">
        <v>318</v>
      </c>
      <c r="B52" s="308" t="s">
        <v>319</v>
      </c>
      <c r="C52" s="308"/>
      <c r="D52" s="144" t="s">
        <v>19</v>
      </c>
      <c r="E52" s="108">
        <v>104.4</v>
      </c>
      <c r="F52" s="106">
        <v>18.37</v>
      </c>
      <c r="G52" s="106">
        <f t="shared" si="0"/>
        <v>31.96</v>
      </c>
      <c r="H52" s="114">
        <f t="shared" si="1"/>
        <v>6.39</v>
      </c>
      <c r="I52" s="106">
        <f t="shared" si="2"/>
        <v>38.35</v>
      </c>
    </row>
    <row r="53" spans="1:9" s="109" customFormat="1" x14ac:dyDescent="0.25">
      <c r="A53" s="137" t="s">
        <v>320</v>
      </c>
      <c r="B53" s="308" t="s">
        <v>321</v>
      </c>
      <c r="C53" s="308"/>
      <c r="D53" s="144" t="s">
        <v>19</v>
      </c>
      <c r="E53" s="108">
        <v>84</v>
      </c>
      <c r="F53" s="106">
        <v>18.37</v>
      </c>
      <c r="G53" s="106">
        <f t="shared" si="0"/>
        <v>25.72</v>
      </c>
      <c r="H53" s="114">
        <f t="shared" si="1"/>
        <v>5.14</v>
      </c>
      <c r="I53" s="106">
        <f t="shared" si="2"/>
        <v>30.86</v>
      </c>
    </row>
    <row r="54" spans="1:9" s="109" customFormat="1" x14ac:dyDescent="0.25">
      <c r="A54" s="137" t="s">
        <v>322</v>
      </c>
      <c r="B54" s="308" t="s">
        <v>85</v>
      </c>
      <c r="C54" s="308"/>
      <c r="D54" s="144" t="s">
        <v>19</v>
      </c>
      <c r="E54" s="108">
        <v>1.7</v>
      </c>
      <c r="F54" s="106">
        <v>18.37</v>
      </c>
      <c r="G54" s="106">
        <f t="shared" si="0"/>
        <v>0.52</v>
      </c>
      <c r="H54" s="114">
        <f t="shared" si="1"/>
        <v>0.1</v>
      </c>
      <c r="I54" s="106">
        <f t="shared" si="2"/>
        <v>0.62</v>
      </c>
    </row>
    <row r="55" spans="1:9" s="109" customFormat="1" x14ac:dyDescent="0.25">
      <c r="A55" s="137" t="s">
        <v>29</v>
      </c>
      <c r="B55" s="308" t="s">
        <v>323</v>
      </c>
      <c r="C55" s="308"/>
      <c r="D55" s="144" t="s">
        <v>72</v>
      </c>
      <c r="E55" s="108">
        <v>4.8</v>
      </c>
      <c r="F55" s="106">
        <v>18.37</v>
      </c>
      <c r="G55" s="106">
        <f t="shared" si="0"/>
        <v>1.47</v>
      </c>
      <c r="H55" s="114">
        <f t="shared" si="1"/>
        <v>0.28999999999999998</v>
      </c>
      <c r="I55" s="106">
        <f t="shared" si="2"/>
        <v>1.76</v>
      </c>
    </row>
    <row r="56" spans="1:9" s="109" customFormat="1" x14ac:dyDescent="0.25">
      <c r="A56" s="314" t="s">
        <v>189</v>
      </c>
      <c r="B56" s="308" t="s">
        <v>324</v>
      </c>
      <c r="C56" s="126" t="s">
        <v>325</v>
      </c>
      <c r="D56" s="279" t="s">
        <v>19</v>
      </c>
      <c r="E56" s="108">
        <v>34.799999999999997</v>
      </c>
      <c r="F56" s="106">
        <v>18.37</v>
      </c>
      <c r="G56" s="106">
        <f t="shared" si="0"/>
        <v>10.65</v>
      </c>
      <c r="H56" s="114">
        <f t="shared" si="1"/>
        <v>2.13</v>
      </c>
      <c r="I56" s="106">
        <f t="shared" si="2"/>
        <v>12.78</v>
      </c>
    </row>
    <row r="57" spans="1:9" s="109" customFormat="1" x14ac:dyDescent="0.25">
      <c r="A57" s="314"/>
      <c r="B57" s="308"/>
      <c r="C57" s="126" t="s">
        <v>326</v>
      </c>
      <c r="D57" s="279"/>
      <c r="E57" s="108">
        <v>150</v>
      </c>
      <c r="F57" s="106">
        <v>18.37</v>
      </c>
      <c r="G57" s="106">
        <f t="shared" si="0"/>
        <v>45.93</v>
      </c>
      <c r="H57" s="114">
        <f t="shared" si="1"/>
        <v>9.19</v>
      </c>
      <c r="I57" s="106">
        <f t="shared" si="2"/>
        <v>55.12</v>
      </c>
    </row>
    <row r="58" spans="1:9" s="109" customFormat="1" x14ac:dyDescent="0.25">
      <c r="A58" s="137" t="s">
        <v>197</v>
      </c>
      <c r="B58" s="308" t="s">
        <v>327</v>
      </c>
      <c r="C58" s="308"/>
      <c r="D58" s="144" t="s">
        <v>78</v>
      </c>
      <c r="E58" s="108">
        <v>30</v>
      </c>
      <c r="F58" s="106">
        <v>18.37</v>
      </c>
      <c r="G58" s="106">
        <f t="shared" si="0"/>
        <v>9.19</v>
      </c>
      <c r="H58" s="114">
        <f t="shared" si="1"/>
        <v>1.84</v>
      </c>
      <c r="I58" s="106">
        <f t="shared" si="2"/>
        <v>11.03</v>
      </c>
    </row>
    <row r="59" spans="1:9" s="109" customFormat="1" ht="22.5" x14ac:dyDescent="0.25">
      <c r="A59" s="314" t="s">
        <v>207</v>
      </c>
      <c r="B59" s="308" t="s">
        <v>328</v>
      </c>
      <c r="C59" s="195" t="s">
        <v>329</v>
      </c>
      <c r="D59" s="279" t="s">
        <v>19</v>
      </c>
      <c r="E59" s="108">
        <v>16.2</v>
      </c>
      <c r="F59" s="106">
        <v>18.37</v>
      </c>
      <c r="G59" s="106">
        <f t="shared" si="0"/>
        <v>4.96</v>
      </c>
      <c r="H59" s="114">
        <f t="shared" si="1"/>
        <v>0.99</v>
      </c>
      <c r="I59" s="106">
        <f t="shared" si="2"/>
        <v>5.95</v>
      </c>
    </row>
    <row r="60" spans="1:9" s="109" customFormat="1" ht="22.5" x14ac:dyDescent="0.25">
      <c r="A60" s="314"/>
      <c r="B60" s="308"/>
      <c r="C60" s="195" t="s">
        <v>330</v>
      </c>
      <c r="D60" s="279"/>
      <c r="E60" s="108">
        <v>24.6</v>
      </c>
      <c r="F60" s="106">
        <v>18.37</v>
      </c>
      <c r="G60" s="106">
        <f t="shared" si="0"/>
        <v>7.53</v>
      </c>
      <c r="H60" s="114">
        <f t="shared" si="1"/>
        <v>1.51</v>
      </c>
      <c r="I60" s="106">
        <f t="shared" si="2"/>
        <v>9.0399999999999991</v>
      </c>
    </row>
    <row r="61" spans="1:9" s="109" customFormat="1" ht="15" customHeight="1" x14ac:dyDescent="0.25">
      <c r="A61" s="314"/>
      <c r="B61" s="308"/>
      <c r="C61" s="195" t="s">
        <v>331</v>
      </c>
      <c r="D61" s="279"/>
      <c r="E61" s="108">
        <v>26.4</v>
      </c>
      <c r="F61" s="106">
        <v>18.37</v>
      </c>
      <c r="G61" s="106">
        <f t="shared" si="0"/>
        <v>8.08</v>
      </c>
      <c r="H61" s="114">
        <f t="shared" si="1"/>
        <v>1.62</v>
      </c>
      <c r="I61" s="106">
        <f t="shared" si="2"/>
        <v>9.6999999999999993</v>
      </c>
    </row>
    <row r="62" spans="1:9" s="109" customFormat="1" ht="22.5" x14ac:dyDescent="0.25">
      <c r="A62" s="314"/>
      <c r="B62" s="308"/>
      <c r="C62" s="230" t="s">
        <v>332</v>
      </c>
      <c r="D62" s="279"/>
      <c r="E62" s="108">
        <v>43.2</v>
      </c>
      <c r="F62" s="106">
        <v>18.37</v>
      </c>
      <c r="G62" s="106">
        <f t="shared" si="0"/>
        <v>13.23</v>
      </c>
      <c r="H62" s="114">
        <f t="shared" si="1"/>
        <v>2.65</v>
      </c>
      <c r="I62" s="106">
        <f t="shared" si="2"/>
        <v>15.88</v>
      </c>
    </row>
    <row r="63" spans="1:9" s="109" customFormat="1" x14ac:dyDescent="0.25">
      <c r="A63" s="137" t="s">
        <v>333</v>
      </c>
      <c r="B63" s="308" t="s">
        <v>334</v>
      </c>
      <c r="C63" s="308"/>
      <c r="D63" s="308"/>
      <c r="E63" s="308"/>
      <c r="F63" s="308"/>
      <c r="G63" s="308"/>
      <c r="H63" s="308"/>
      <c r="I63" s="308"/>
    </row>
    <row r="64" spans="1:9" s="109" customFormat="1" ht="30" x14ac:dyDescent="0.25">
      <c r="A64" s="137" t="s">
        <v>209</v>
      </c>
      <c r="B64" s="308" t="s">
        <v>335</v>
      </c>
      <c r="C64" s="308"/>
      <c r="D64" s="138" t="s">
        <v>336</v>
      </c>
      <c r="E64" s="143">
        <v>150</v>
      </c>
      <c r="F64" s="106">
        <v>18.37</v>
      </c>
      <c r="G64" s="106">
        <f t="shared" ref="G64:G71" si="3">ROUND((E64/60)*F64,2)</f>
        <v>45.93</v>
      </c>
      <c r="H64" s="106">
        <f t="shared" ref="H64:H96" si="4">ROUND(G64*20%,2)</f>
        <v>9.19</v>
      </c>
      <c r="I64" s="106">
        <f t="shared" ref="I64:I71" si="5">ROUND(G64+H64,2)</f>
        <v>55.12</v>
      </c>
    </row>
    <row r="65" spans="1:9" s="110" customFormat="1" ht="30" x14ac:dyDescent="0.25">
      <c r="A65" s="137" t="s">
        <v>214</v>
      </c>
      <c r="B65" s="308" t="s">
        <v>337</v>
      </c>
      <c r="C65" s="308"/>
      <c r="D65" s="138" t="s">
        <v>338</v>
      </c>
      <c r="E65" s="108">
        <v>16.8</v>
      </c>
      <c r="F65" s="106">
        <v>18.37</v>
      </c>
      <c r="G65" s="106">
        <f t="shared" si="3"/>
        <v>5.14</v>
      </c>
      <c r="H65" s="106">
        <f t="shared" si="4"/>
        <v>1.03</v>
      </c>
      <c r="I65" s="106">
        <f t="shared" si="5"/>
        <v>6.17</v>
      </c>
    </row>
    <row r="66" spans="1:9" s="110" customFormat="1" ht="30" x14ac:dyDescent="0.25">
      <c r="A66" s="137" t="s">
        <v>215</v>
      </c>
      <c r="B66" s="308" t="s">
        <v>136</v>
      </c>
      <c r="C66" s="308"/>
      <c r="D66" s="138" t="s">
        <v>339</v>
      </c>
      <c r="E66" s="108">
        <v>3.6</v>
      </c>
      <c r="F66" s="106">
        <v>18.37</v>
      </c>
      <c r="G66" s="106">
        <f t="shared" si="3"/>
        <v>1.1000000000000001</v>
      </c>
      <c r="H66" s="106">
        <f t="shared" si="4"/>
        <v>0.22</v>
      </c>
      <c r="I66" s="106">
        <f t="shared" si="5"/>
        <v>1.32</v>
      </c>
    </row>
    <row r="67" spans="1:9" s="110" customFormat="1" ht="22.5" x14ac:dyDescent="0.25">
      <c r="A67" s="137" t="s">
        <v>217</v>
      </c>
      <c r="B67" s="308" t="s">
        <v>129</v>
      </c>
      <c r="C67" s="308"/>
      <c r="D67" s="167" t="s">
        <v>336</v>
      </c>
      <c r="E67" s="108">
        <v>34.799999999999997</v>
      </c>
      <c r="F67" s="106">
        <v>18.37</v>
      </c>
      <c r="G67" s="106">
        <f t="shared" si="3"/>
        <v>10.65</v>
      </c>
      <c r="H67" s="106">
        <f t="shared" si="4"/>
        <v>2.13</v>
      </c>
      <c r="I67" s="106">
        <f t="shared" si="5"/>
        <v>12.78</v>
      </c>
    </row>
    <row r="68" spans="1:9" s="110" customFormat="1" x14ac:dyDescent="0.25">
      <c r="A68" s="314" t="s">
        <v>218</v>
      </c>
      <c r="B68" s="308" t="s">
        <v>340</v>
      </c>
      <c r="C68" s="129" t="s">
        <v>341</v>
      </c>
      <c r="D68" s="340" t="s">
        <v>84</v>
      </c>
      <c r="E68" s="143">
        <v>21</v>
      </c>
      <c r="F68" s="106">
        <v>18.37</v>
      </c>
      <c r="G68" s="106">
        <f t="shared" si="3"/>
        <v>6.43</v>
      </c>
      <c r="H68" s="106">
        <f t="shared" si="4"/>
        <v>1.29</v>
      </c>
      <c r="I68" s="106">
        <f t="shared" si="5"/>
        <v>7.72</v>
      </c>
    </row>
    <row r="69" spans="1:9" s="110" customFormat="1" x14ac:dyDescent="0.25">
      <c r="A69" s="314"/>
      <c r="B69" s="308"/>
      <c r="C69" s="129" t="s">
        <v>342</v>
      </c>
      <c r="D69" s="340"/>
      <c r="E69" s="108">
        <v>19.2</v>
      </c>
      <c r="F69" s="106">
        <v>18.37</v>
      </c>
      <c r="G69" s="106">
        <f t="shared" si="3"/>
        <v>5.88</v>
      </c>
      <c r="H69" s="106">
        <f t="shared" si="4"/>
        <v>1.18</v>
      </c>
      <c r="I69" s="106">
        <f t="shared" si="5"/>
        <v>7.06</v>
      </c>
    </row>
    <row r="70" spans="1:9" s="110" customFormat="1" x14ac:dyDescent="0.25">
      <c r="A70" s="314" t="s">
        <v>222</v>
      </c>
      <c r="B70" s="308" t="s">
        <v>343</v>
      </c>
      <c r="C70" s="129" t="s">
        <v>341</v>
      </c>
      <c r="D70" s="340" t="s">
        <v>84</v>
      </c>
      <c r="E70" s="108">
        <v>37.799999999999997</v>
      </c>
      <c r="F70" s="106">
        <v>18.37</v>
      </c>
      <c r="G70" s="106">
        <f t="shared" si="3"/>
        <v>11.57</v>
      </c>
      <c r="H70" s="106">
        <f t="shared" si="4"/>
        <v>2.31</v>
      </c>
      <c r="I70" s="106">
        <f t="shared" si="5"/>
        <v>13.88</v>
      </c>
    </row>
    <row r="71" spans="1:9" s="110" customFormat="1" x14ac:dyDescent="0.25">
      <c r="A71" s="314"/>
      <c r="B71" s="308"/>
      <c r="C71" s="129" t="s">
        <v>342</v>
      </c>
      <c r="D71" s="340"/>
      <c r="E71" s="108">
        <v>32.4</v>
      </c>
      <c r="F71" s="106">
        <v>18.37</v>
      </c>
      <c r="G71" s="106">
        <f t="shared" si="3"/>
        <v>9.92</v>
      </c>
      <c r="H71" s="106">
        <f t="shared" si="4"/>
        <v>1.98</v>
      </c>
      <c r="I71" s="106">
        <f t="shared" si="5"/>
        <v>11.9</v>
      </c>
    </row>
    <row r="72" spans="1:9" s="110" customFormat="1" x14ac:dyDescent="0.25">
      <c r="A72" s="137" t="s">
        <v>249</v>
      </c>
      <c r="B72" s="308" t="s">
        <v>344</v>
      </c>
      <c r="C72" s="308"/>
      <c r="D72" s="308"/>
      <c r="E72" s="308"/>
      <c r="F72" s="308"/>
      <c r="G72" s="308"/>
      <c r="H72" s="308"/>
      <c r="I72" s="308"/>
    </row>
    <row r="73" spans="1:9" s="110" customFormat="1" x14ac:dyDescent="0.25">
      <c r="A73" s="314" t="s">
        <v>345</v>
      </c>
      <c r="B73" s="308" t="s">
        <v>347</v>
      </c>
      <c r="C73" s="126" t="s">
        <v>166</v>
      </c>
      <c r="D73" s="340" t="s">
        <v>84</v>
      </c>
      <c r="E73" s="112">
        <v>87</v>
      </c>
      <c r="F73" s="106">
        <v>18.37</v>
      </c>
      <c r="G73" s="106">
        <f t="shared" ref="G73:G80" si="6">ROUND((E73/60)*F73,2)</f>
        <v>26.64</v>
      </c>
      <c r="H73" s="106">
        <f t="shared" si="4"/>
        <v>5.33</v>
      </c>
      <c r="I73" s="106">
        <f t="shared" ref="I73:I80" si="7">ROUND(G73+H73,2)</f>
        <v>31.97</v>
      </c>
    </row>
    <row r="74" spans="1:9" s="110" customFormat="1" x14ac:dyDescent="0.25">
      <c r="A74" s="314"/>
      <c r="B74" s="308"/>
      <c r="C74" s="126" t="s">
        <v>346</v>
      </c>
      <c r="D74" s="340"/>
      <c r="E74" s="112">
        <v>67.2</v>
      </c>
      <c r="F74" s="106">
        <v>18.37</v>
      </c>
      <c r="G74" s="106">
        <f t="shared" si="6"/>
        <v>20.57</v>
      </c>
      <c r="H74" s="106">
        <f t="shared" si="4"/>
        <v>4.1100000000000003</v>
      </c>
      <c r="I74" s="106">
        <f t="shared" si="7"/>
        <v>24.68</v>
      </c>
    </row>
    <row r="75" spans="1:9" s="110" customFormat="1" x14ac:dyDescent="0.25">
      <c r="A75" s="137" t="s">
        <v>348</v>
      </c>
      <c r="B75" s="308" t="s">
        <v>131</v>
      </c>
      <c r="C75" s="308"/>
      <c r="D75" s="138" t="s">
        <v>255</v>
      </c>
      <c r="E75" s="112">
        <v>220.2</v>
      </c>
      <c r="F75" s="106">
        <v>18.37</v>
      </c>
      <c r="G75" s="106">
        <f t="shared" si="6"/>
        <v>67.42</v>
      </c>
      <c r="H75" s="106">
        <f t="shared" si="4"/>
        <v>13.48</v>
      </c>
      <c r="I75" s="106">
        <f t="shared" si="7"/>
        <v>80.900000000000006</v>
      </c>
    </row>
    <row r="76" spans="1:9" s="110" customFormat="1" x14ac:dyDescent="0.25">
      <c r="A76" s="314" t="s">
        <v>349</v>
      </c>
      <c r="B76" s="308" t="s">
        <v>352</v>
      </c>
      <c r="C76" s="154" t="s">
        <v>350</v>
      </c>
      <c r="D76" s="340" t="s">
        <v>84</v>
      </c>
      <c r="E76" s="112">
        <v>205.8</v>
      </c>
      <c r="F76" s="106">
        <v>18.37</v>
      </c>
      <c r="G76" s="106">
        <f t="shared" si="6"/>
        <v>63.01</v>
      </c>
      <c r="H76" s="106">
        <f t="shared" si="4"/>
        <v>12.6</v>
      </c>
      <c r="I76" s="106">
        <f t="shared" si="7"/>
        <v>75.61</v>
      </c>
    </row>
    <row r="77" spans="1:9" s="110" customFormat="1" x14ac:dyDescent="0.25">
      <c r="A77" s="314"/>
      <c r="B77" s="308"/>
      <c r="C77" s="154" t="s">
        <v>351</v>
      </c>
      <c r="D77" s="340"/>
      <c r="E77" s="112">
        <v>111.6</v>
      </c>
      <c r="F77" s="106">
        <v>18.37</v>
      </c>
      <c r="G77" s="106">
        <f t="shared" si="6"/>
        <v>34.17</v>
      </c>
      <c r="H77" s="106">
        <f t="shared" si="4"/>
        <v>6.83</v>
      </c>
      <c r="I77" s="106">
        <f t="shared" si="7"/>
        <v>41</v>
      </c>
    </row>
    <row r="78" spans="1:9" s="110" customFormat="1" x14ac:dyDescent="0.25">
      <c r="A78" s="314" t="s">
        <v>353</v>
      </c>
      <c r="B78" s="350" t="s">
        <v>354</v>
      </c>
      <c r="C78" s="129" t="s">
        <v>355</v>
      </c>
      <c r="D78" s="340" t="s">
        <v>84</v>
      </c>
      <c r="E78" s="112">
        <v>32.4</v>
      </c>
      <c r="F78" s="106">
        <v>18.37</v>
      </c>
      <c r="G78" s="106">
        <f t="shared" si="6"/>
        <v>9.92</v>
      </c>
      <c r="H78" s="106">
        <f t="shared" si="4"/>
        <v>1.98</v>
      </c>
      <c r="I78" s="106">
        <f t="shared" si="7"/>
        <v>11.9</v>
      </c>
    </row>
    <row r="79" spans="1:9" s="110" customFormat="1" x14ac:dyDescent="0.25">
      <c r="A79" s="314"/>
      <c r="B79" s="350"/>
      <c r="C79" s="129" t="s">
        <v>356</v>
      </c>
      <c r="D79" s="340"/>
      <c r="E79" s="112">
        <v>42</v>
      </c>
      <c r="F79" s="106">
        <v>18.37</v>
      </c>
      <c r="G79" s="106">
        <f t="shared" si="6"/>
        <v>12.86</v>
      </c>
      <c r="H79" s="106">
        <f t="shared" si="4"/>
        <v>2.57</v>
      </c>
      <c r="I79" s="106">
        <f t="shared" si="7"/>
        <v>15.43</v>
      </c>
    </row>
    <row r="80" spans="1:9" s="110" customFormat="1" x14ac:dyDescent="0.25">
      <c r="A80" s="314"/>
      <c r="B80" s="350"/>
      <c r="C80" s="129" t="s">
        <v>357</v>
      </c>
      <c r="D80" s="340"/>
      <c r="E80" s="112">
        <v>53.4</v>
      </c>
      <c r="F80" s="106">
        <v>18.37</v>
      </c>
      <c r="G80" s="106">
        <f t="shared" si="6"/>
        <v>16.350000000000001</v>
      </c>
      <c r="H80" s="106">
        <f t="shared" si="4"/>
        <v>3.27</v>
      </c>
      <c r="I80" s="106">
        <f t="shared" si="7"/>
        <v>19.62</v>
      </c>
    </row>
    <row r="81" spans="1:9" s="110" customFormat="1" x14ac:dyDescent="0.25">
      <c r="A81" s="137" t="s">
        <v>30</v>
      </c>
      <c r="B81" s="308" t="s">
        <v>358</v>
      </c>
      <c r="C81" s="308"/>
      <c r="D81" s="308"/>
      <c r="E81" s="308"/>
      <c r="F81" s="308"/>
      <c r="G81" s="308"/>
      <c r="H81" s="308"/>
      <c r="I81" s="308"/>
    </row>
    <row r="82" spans="1:9" s="110" customFormat="1" ht="30.75" customHeight="1" x14ac:dyDescent="0.25">
      <c r="A82" s="137" t="s">
        <v>359</v>
      </c>
      <c r="B82" s="308" t="s">
        <v>132</v>
      </c>
      <c r="C82" s="308"/>
      <c r="D82" s="127" t="s">
        <v>133</v>
      </c>
      <c r="E82" s="113">
        <v>18</v>
      </c>
      <c r="F82" s="106">
        <v>18.37</v>
      </c>
      <c r="G82" s="106">
        <f t="shared" ref="G82:G96" si="8">ROUND((E82/60)*F82,2)</f>
        <v>5.51</v>
      </c>
      <c r="H82" s="106">
        <f t="shared" si="4"/>
        <v>1.1000000000000001</v>
      </c>
      <c r="I82" s="106">
        <f t="shared" ref="I82:I96" si="9">ROUND(G82+H82,2)</f>
        <v>6.61</v>
      </c>
    </row>
    <row r="83" spans="1:9" s="110" customFormat="1" ht="15" customHeight="1" x14ac:dyDescent="0.25">
      <c r="A83" s="137" t="s">
        <v>360</v>
      </c>
      <c r="B83" s="308" t="s">
        <v>361</v>
      </c>
      <c r="C83" s="308"/>
      <c r="D83" s="127" t="s">
        <v>133</v>
      </c>
      <c r="E83" s="113">
        <v>22.8</v>
      </c>
      <c r="F83" s="106">
        <v>18.37</v>
      </c>
      <c r="G83" s="106">
        <f t="shared" si="8"/>
        <v>6.98</v>
      </c>
      <c r="H83" s="106">
        <f t="shared" si="4"/>
        <v>1.4</v>
      </c>
      <c r="I83" s="106">
        <f t="shared" si="9"/>
        <v>8.3800000000000008</v>
      </c>
    </row>
    <row r="84" spans="1:9" s="110" customFormat="1" x14ac:dyDescent="0.25">
      <c r="A84" s="314" t="s">
        <v>362</v>
      </c>
      <c r="B84" s="308" t="s">
        <v>368</v>
      </c>
      <c r="C84" s="129" t="s">
        <v>363</v>
      </c>
      <c r="D84" s="350" t="s">
        <v>366</v>
      </c>
      <c r="E84" s="113">
        <v>18</v>
      </c>
      <c r="F84" s="106">
        <v>18.37</v>
      </c>
      <c r="G84" s="106">
        <f t="shared" si="8"/>
        <v>5.51</v>
      </c>
      <c r="H84" s="106">
        <f t="shared" si="4"/>
        <v>1.1000000000000001</v>
      </c>
      <c r="I84" s="106">
        <f t="shared" si="9"/>
        <v>6.61</v>
      </c>
    </row>
    <row r="85" spans="1:9" s="110" customFormat="1" x14ac:dyDescent="0.25">
      <c r="A85" s="314"/>
      <c r="B85" s="308"/>
      <c r="C85" s="129" t="s">
        <v>364</v>
      </c>
      <c r="D85" s="350"/>
      <c r="E85" s="113">
        <v>36</v>
      </c>
      <c r="F85" s="106">
        <v>18.37</v>
      </c>
      <c r="G85" s="106">
        <f t="shared" si="8"/>
        <v>11.02</v>
      </c>
      <c r="H85" s="106">
        <f t="shared" si="4"/>
        <v>2.2000000000000002</v>
      </c>
      <c r="I85" s="106">
        <f t="shared" si="9"/>
        <v>13.22</v>
      </c>
    </row>
    <row r="86" spans="1:9" s="110" customFormat="1" x14ac:dyDescent="0.25">
      <c r="A86" s="314"/>
      <c r="B86" s="308"/>
      <c r="C86" s="129" t="s">
        <v>365</v>
      </c>
      <c r="D86" s="350"/>
      <c r="E86" s="113">
        <v>50.4</v>
      </c>
      <c r="F86" s="106">
        <v>18.37</v>
      </c>
      <c r="G86" s="106">
        <f t="shared" si="8"/>
        <v>15.43</v>
      </c>
      <c r="H86" s="106">
        <f t="shared" si="4"/>
        <v>3.09</v>
      </c>
      <c r="I86" s="106">
        <f t="shared" si="9"/>
        <v>18.52</v>
      </c>
    </row>
    <row r="87" spans="1:9" s="110" customFormat="1" x14ac:dyDescent="0.25">
      <c r="A87" s="137" t="s">
        <v>369</v>
      </c>
      <c r="B87" s="308" t="s">
        <v>367</v>
      </c>
      <c r="C87" s="308"/>
      <c r="D87" s="127" t="s">
        <v>68</v>
      </c>
      <c r="E87" s="113">
        <v>79.8</v>
      </c>
      <c r="F87" s="106">
        <v>18.37</v>
      </c>
      <c r="G87" s="106">
        <f t="shared" si="8"/>
        <v>24.43</v>
      </c>
      <c r="H87" s="106">
        <f t="shared" si="4"/>
        <v>4.8899999999999997</v>
      </c>
      <c r="I87" s="106">
        <f t="shared" si="9"/>
        <v>29.32</v>
      </c>
    </row>
    <row r="88" spans="1:9" s="110" customFormat="1" x14ac:dyDescent="0.25">
      <c r="A88" s="137" t="s">
        <v>370</v>
      </c>
      <c r="B88" s="308" t="s">
        <v>372</v>
      </c>
      <c r="C88" s="308"/>
      <c r="D88" s="127" t="s">
        <v>84</v>
      </c>
      <c r="E88" s="113">
        <v>36</v>
      </c>
      <c r="F88" s="106">
        <v>18.37</v>
      </c>
      <c r="G88" s="106">
        <f t="shared" si="8"/>
        <v>11.02</v>
      </c>
      <c r="H88" s="106">
        <f t="shared" si="4"/>
        <v>2.2000000000000002</v>
      </c>
      <c r="I88" s="106">
        <f t="shared" si="9"/>
        <v>13.22</v>
      </c>
    </row>
    <row r="89" spans="1:9" s="110" customFormat="1" x14ac:dyDescent="0.25">
      <c r="A89" s="314" t="s">
        <v>371</v>
      </c>
      <c r="B89" s="308" t="s">
        <v>142</v>
      </c>
      <c r="C89" s="129" t="s">
        <v>143</v>
      </c>
      <c r="D89" s="350" t="s">
        <v>68</v>
      </c>
      <c r="E89" s="113">
        <v>27.6</v>
      </c>
      <c r="F89" s="106">
        <v>18.37</v>
      </c>
      <c r="G89" s="106">
        <f t="shared" si="8"/>
        <v>8.4499999999999993</v>
      </c>
      <c r="H89" s="106">
        <f t="shared" si="4"/>
        <v>1.69</v>
      </c>
      <c r="I89" s="106">
        <f t="shared" si="9"/>
        <v>10.14</v>
      </c>
    </row>
    <row r="90" spans="1:9" s="110" customFormat="1" x14ac:dyDescent="0.25">
      <c r="A90" s="314"/>
      <c r="B90" s="308"/>
      <c r="C90" s="129" t="s">
        <v>144</v>
      </c>
      <c r="D90" s="350"/>
      <c r="E90" s="113">
        <v>14.4</v>
      </c>
      <c r="F90" s="106">
        <v>18.37</v>
      </c>
      <c r="G90" s="106">
        <f t="shared" si="8"/>
        <v>4.41</v>
      </c>
      <c r="H90" s="106">
        <f t="shared" si="4"/>
        <v>0.88</v>
      </c>
      <c r="I90" s="106">
        <f t="shared" si="9"/>
        <v>5.29</v>
      </c>
    </row>
    <row r="91" spans="1:9" s="110" customFormat="1" x14ac:dyDescent="0.25">
      <c r="A91" s="137" t="s">
        <v>373</v>
      </c>
      <c r="B91" s="308" t="s">
        <v>134</v>
      </c>
      <c r="C91" s="308"/>
      <c r="D91" s="127" t="s">
        <v>68</v>
      </c>
      <c r="E91" s="113">
        <v>6</v>
      </c>
      <c r="F91" s="106">
        <v>18.37</v>
      </c>
      <c r="G91" s="106">
        <f t="shared" si="8"/>
        <v>1.84</v>
      </c>
      <c r="H91" s="106">
        <f t="shared" si="4"/>
        <v>0.37</v>
      </c>
      <c r="I91" s="106">
        <f t="shared" si="9"/>
        <v>2.21</v>
      </c>
    </row>
    <row r="92" spans="1:9" s="110" customFormat="1" x14ac:dyDescent="0.25">
      <c r="A92" s="137" t="s">
        <v>374</v>
      </c>
      <c r="B92" s="308" t="s">
        <v>375</v>
      </c>
      <c r="C92" s="308"/>
      <c r="D92" s="127" t="s">
        <v>87</v>
      </c>
      <c r="E92" s="113">
        <v>38.4</v>
      </c>
      <c r="F92" s="106">
        <v>18.37</v>
      </c>
      <c r="G92" s="106">
        <f t="shared" si="8"/>
        <v>11.76</v>
      </c>
      <c r="H92" s="106">
        <f t="shared" si="4"/>
        <v>2.35</v>
      </c>
      <c r="I92" s="106">
        <f t="shared" si="9"/>
        <v>14.11</v>
      </c>
    </row>
    <row r="93" spans="1:9" s="110" customFormat="1" x14ac:dyDescent="0.25">
      <c r="A93" s="314" t="s">
        <v>379</v>
      </c>
      <c r="B93" s="308" t="s">
        <v>377</v>
      </c>
      <c r="C93" s="129" t="s">
        <v>378</v>
      </c>
      <c r="D93" s="350" t="s">
        <v>68</v>
      </c>
      <c r="E93" s="113">
        <v>126</v>
      </c>
      <c r="F93" s="106">
        <v>18.37</v>
      </c>
      <c r="G93" s="106">
        <f t="shared" si="8"/>
        <v>38.58</v>
      </c>
      <c r="H93" s="106">
        <f t="shared" si="4"/>
        <v>7.72</v>
      </c>
      <c r="I93" s="106">
        <f t="shared" si="9"/>
        <v>46.3</v>
      </c>
    </row>
    <row r="94" spans="1:9" s="110" customFormat="1" x14ac:dyDescent="0.25">
      <c r="A94" s="314"/>
      <c r="B94" s="308"/>
      <c r="C94" s="129" t="s">
        <v>145</v>
      </c>
      <c r="D94" s="350"/>
      <c r="E94" s="113">
        <v>19.8</v>
      </c>
      <c r="F94" s="106">
        <v>18.37</v>
      </c>
      <c r="G94" s="106">
        <f t="shared" si="8"/>
        <v>6.06</v>
      </c>
      <c r="H94" s="106">
        <f t="shared" si="4"/>
        <v>1.21</v>
      </c>
      <c r="I94" s="106">
        <f t="shared" si="9"/>
        <v>7.27</v>
      </c>
    </row>
    <row r="95" spans="1:9" s="110" customFormat="1" x14ac:dyDescent="0.25">
      <c r="A95" s="314" t="s">
        <v>376</v>
      </c>
      <c r="B95" s="308" t="s">
        <v>146</v>
      </c>
      <c r="C95" s="129" t="s">
        <v>378</v>
      </c>
      <c r="D95" s="350" t="s">
        <v>68</v>
      </c>
      <c r="E95" s="113">
        <v>66</v>
      </c>
      <c r="F95" s="106">
        <v>18.37</v>
      </c>
      <c r="G95" s="106">
        <f t="shared" si="8"/>
        <v>20.21</v>
      </c>
      <c r="H95" s="106">
        <f t="shared" si="4"/>
        <v>4.04</v>
      </c>
      <c r="I95" s="106">
        <f t="shared" si="9"/>
        <v>24.25</v>
      </c>
    </row>
    <row r="96" spans="1:9" s="110" customFormat="1" x14ac:dyDescent="0.25">
      <c r="A96" s="314"/>
      <c r="B96" s="308"/>
      <c r="C96" s="129" t="s">
        <v>145</v>
      </c>
      <c r="D96" s="350"/>
      <c r="E96" s="113">
        <v>12</v>
      </c>
      <c r="F96" s="106">
        <v>18.37</v>
      </c>
      <c r="G96" s="106">
        <f t="shared" si="8"/>
        <v>3.67</v>
      </c>
      <c r="H96" s="106">
        <f t="shared" si="4"/>
        <v>0.73</v>
      </c>
      <c r="I96" s="106">
        <f t="shared" si="9"/>
        <v>4.4000000000000004</v>
      </c>
    </row>
    <row r="97" spans="1:9" s="110" customFormat="1" x14ac:dyDescent="0.25">
      <c r="A97" s="368"/>
      <c r="B97" s="368"/>
      <c r="C97" s="368"/>
      <c r="D97" s="368"/>
      <c r="E97" s="368"/>
      <c r="F97" s="368"/>
      <c r="G97" s="368"/>
      <c r="H97" s="368"/>
      <c r="I97" s="368"/>
    </row>
    <row r="98" spans="1:9" s="110" customFormat="1" x14ac:dyDescent="0.25">
      <c r="A98" s="368" t="s">
        <v>381</v>
      </c>
      <c r="B98" s="368"/>
      <c r="C98" s="368"/>
      <c r="D98" s="368"/>
      <c r="E98" s="368"/>
      <c r="F98" s="368"/>
      <c r="G98" s="368"/>
      <c r="H98" s="368"/>
      <c r="I98" s="368"/>
    </row>
    <row r="99" spans="1:9" s="110" customFormat="1" x14ac:dyDescent="0.25">
      <c r="A99" s="314" t="s">
        <v>27</v>
      </c>
      <c r="B99" s="323" t="s">
        <v>382</v>
      </c>
      <c r="C99" s="118" t="s">
        <v>383</v>
      </c>
      <c r="D99" s="342" t="s">
        <v>84</v>
      </c>
      <c r="E99" s="116">
        <v>3.6</v>
      </c>
      <c r="F99" s="106">
        <v>18.37</v>
      </c>
      <c r="G99" s="106">
        <f t="shared" ref="G99:G139" si="10">ROUND((E99/60)*F99,2)</f>
        <v>1.1000000000000001</v>
      </c>
      <c r="H99" s="106">
        <f t="shared" ref="H99:H139" si="11">ROUND(G99*20%,2)</f>
        <v>0.22</v>
      </c>
      <c r="I99" s="106">
        <f t="shared" ref="I99:I139" si="12">ROUND(G99+H99,2)</f>
        <v>1.32</v>
      </c>
    </row>
    <row r="100" spans="1:9" s="110" customFormat="1" x14ac:dyDescent="0.25">
      <c r="A100" s="314"/>
      <c r="B100" s="324"/>
      <c r="C100" s="118" t="s">
        <v>384</v>
      </c>
      <c r="D100" s="343"/>
      <c r="E100" s="116">
        <v>2.4</v>
      </c>
      <c r="F100" s="106">
        <v>18.37</v>
      </c>
      <c r="G100" s="106">
        <f t="shared" si="10"/>
        <v>0.73</v>
      </c>
      <c r="H100" s="106">
        <f t="shared" si="11"/>
        <v>0.15</v>
      </c>
      <c r="I100" s="106">
        <f t="shared" si="12"/>
        <v>0.88</v>
      </c>
    </row>
    <row r="101" spans="1:9" s="110" customFormat="1" ht="24" x14ac:dyDescent="0.25">
      <c r="A101" s="314"/>
      <c r="B101" s="324"/>
      <c r="C101" s="118" t="s">
        <v>385</v>
      </c>
      <c r="D101" s="208" t="s">
        <v>65</v>
      </c>
      <c r="E101" s="116">
        <v>2.4</v>
      </c>
      <c r="F101" s="106">
        <v>18.37</v>
      </c>
      <c r="G101" s="106">
        <f t="shared" si="10"/>
        <v>0.73</v>
      </c>
      <c r="H101" s="106">
        <f t="shared" si="11"/>
        <v>0.15</v>
      </c>
      <c r="I101" s="106">
        <f t="shared" si="12"/>
        <v>0.88</v>
      </c>
    </row>
    <row r="102" spans="1:9" s="110" customFormat="1" x14ac:dyDescent="0.25">
      <c r="A102" s="314"/>
      <c r="B102" s="324"/>
      <c r="C102" s="118" t="s">
        <v>386</v>
      </c>
      <c r="D102" s="326" t="s">
        <v>68</v>
      </c>
      <c r="E102" s="116">
        <v>2.4</v>
      </c>
      <c r="F102" s="106">
        <v>18.37</v>
      </c>
      <c r="G102" s="106">
        <f t="shared" si="10"/>
        <v>0.73</v>
      </c>
      <c r="H102" s="106">
        <f t="shared" si="11"/>
        <v>0.15</v>
      </c>
      <c r="I102" s="106">
        <f t="shared" si="12"/>
        <v>0.88</v>
      </c>
    </row>
    <row r="103" spans="1:9" s="110" customFormat="1" x14ac:dyDescent="0.25">
      <c r="A103" s="314"/>
      <c r="B103" s="324"/>
      <c r="C103" s="118" t="s">
        <v>387</v>
      </c>
      <c r="D103" s="344"/>
      <c r="E103" s="116">
        <v>1.2</v>
      </c>
      <c r="F103" s="106">
        <v>18.37</v>
      </c>
      <c r="G103" s="106">
        <f t="shared" si="10"/>
        <v>0.37</v>
      </c>
      <c r="H103" s="106">
        <f t="shared" si="11"/>
        <v>7.0000000000000007E-2</v>
      </c>
      <c r="I103" s="106">
        <f t="shared" si="12"/>
        <v>0.44</v>
      </c>
    </row>
    <row r="104" spans="1:9" s="110" customFormat="1" x14ac:dyDescent="0.25">
      <c r="A104" s="314"/>
      <c r="B104" s="324"/>
      <c r="C104" s="118" t="s">
        <v>388</v>
      </c>
      <c r="D104" s="344"/>
      <c r="E104" s="116">
        <v>1.2</v>
      </c>
      <c r="F104" s="106">
        <v>18.37</v>
      </c>
      <c r="G104" s="106">
        <f t="shared" si="10"/>
        <v>0.37</v>
      </c>
      <c r="H104" s="106">
        <f t="shared" si="11"/>
        <v>7.0000000000000007E-2</v>
      </c>
      <c r="I104" s="106">
        <f t="shared" si="12"/>
        <v>0.44</v>
      </c>
    </row>
    <row r="105" spans="1:9" s="110" customFormat="1" x14ac:dyDescent="0.25">
      <c r="A105" s="314"/>
      <c r="B105" s="324"/>
      <c r="C105" s="118" t="s">
        <v>219</v>
      </c>
      <c r="D105" s="327"/>
      <c r="E105" s="116">
        <v>1.2</v>
      </c>
      <c r="F105" s="106">
        <v>18.37</v>
      </c>
      <c r="G105" s="106">
        <f t="shared" si="10"/>
        <v>0.37</v>
      </c>
      <c r="H105" s="106">
        <f t="shared" si="11"/>
        <v>7.0000000000000007E-2</v>
      </c>
      <c r="I105" s="106">
        <f t="shared" si="12"/>
        <v>0.44</v>
      </c>
    </row>
    <row r="106" spans="1:9" s="110" customFormat="1" x14ac:dyDescent="0.25">
      <c r="A106" s="314"/>
      <c r="B106" s="324"/>
      <c r="C106" s="118" t="s">
        <v>389</v>
      </c>
      <c r="D106" s="326" t="s">
        <v>84</v>
      </c>
      <c r="E106" s="116">
        <v>2.4</v>
      </c>
      <c r="F106" s="106">
        <v>18.37</v>
      </c>
      <c r="G106" s="106">
        <f t="shared" si="10"/>
        <v>0.73</v>
      </c>
      <c r="H106" s="106">
        <f t="shared" si="11"/>
        <v>0.15</v>
      </c>
      <c r="I106" s="106">
        <f t="shared" si="12"/>
        <v>0.88</v>
      </c>
    </row>
    <row r="107" spans="1:9" s="110" customFormat="1" x14ac:dyDescent="0.25">
      <c r="A107" s="314"/>
      <c r="B107" s="325"/>
      <c r="C107" s="118" t="s">
        <v>390</v>
      </c>
      <c r="D107" s="327"/>
      <c r="E107" s="116">
        <v>3.6</v>
      </c>
      <c r="F107" s="106">
        <v>18.37</v>
      </c>
      <c r="G107" s="106">
        <f t="shared" si="10"/>
        <v>1.1000000000000001</v>
      </c>
      <c r="H107" s="106">
        <f t="shared" si="11"/>
        <v>0.22</v>
      </c>
      <c r="I107" s="106">
        <f t="shared" si="12"/>
        <v>1.32</v>
      </c>
    </row>
    <row r="108" spans="1:9" s="110" customFormat="1" ht="15" customHeight="1" x14ac:dyDescent="0.25">
      <c r="A108" s="314" t="s">
        <v>28</v>
      </c>
      <c r="B108" s="323" t="s">
        <v>393</v>
      </c>
      <c r="C108" s="118" t="s">
        <v>391</v>
      </c>
      <c r="D108" s="326" t="s">
        <v>66</v>
      </c>
      <c r="E108" s="119">
        <v>7.2</v>
      </c>
      <c r="F108" s="106">
        <v>18.37</v>
      </c>
      <c r="G108" s="106">
        <f t="shared" si="10"/>
        <v>2.2000000000000002</v>
      </c>
      <c r="H108" s="106">
        <f t="shared" si="11"/>
        <v>0.44</v>
      </c>
      <c r="I108" s="106">
        <f t="shared" si="12"/>
        <v>2.64</v>
      </c>
    </row>
    <row r="109" spans="1:9" s="110" customFormat="1" x14ac:dyDescent="0.25">
      <c r="A109" s="314"/>
      <c r="B109" s="325"/>
      <c r="C109" s="118" t="s">
        <v>392</v>
      </c>
      <c r="D109" s="327"/>
      <c r="E109" s="119">
        <v>3.6</v>
      </c>
      <c r="F109" s="106">
        <v>18.37</v>
      </c>
      <c r="G109" s="106">
        <f t="shared" si="10"/>
        <v>1.1000000000000001</v>
      </c>
      <c r="H109" s="106">
        <f t="shared" si="11"/>
        <v>0.22</v>
      </c>
      <c r="I109" s="106">
        <f t="shared" si="12"/>
        <v>1.32</v>
      </c>
    </row>
    <row r="110" spans="1:9" s="111" customFormat="1" ht="22.5" customHeight="1" x14ac:dyDescent="0.25">
      <c r="A110" s="137" t="s">
        <v>29</v>
      </c>
      <c r="B110" s="330" t="s">
        <v>394</v>
      </c>
      <c r="C110" s="331"/>
      <c r="D110" s="121" t="s">
        <v>395</v>
      </c>
      <c r="E110" s="119">
        <v>46.2</v>
      </c>
      <c r="F110" s="106">
        <v>18.37</v>
      </c>
      <c r="G110" s="106">
        <f t="shared" si="10"/>
        <v>14.14</v>
      </c>
      <c r="H110" s="106">
        <f t="shared" si="11"/>
        <v>2.83</v>
      </c>
      <c r="I110" s="106">
        <f t="shared" si="12"/>
        <v>16.97</v>
      </c>
    </row>
    <row r="111" spans="1:9" s="111" customFormat="1" ht="15" customHeight="1" x14ac:dyDescent="0.25">
      <c r="A111" s="137" t="s">
        <v>189</v>
      </c>
      <c r="B111" s="330" t="s">
        <v>396</v>
      </c>
      <c r="C111" s="331"/>
      <c r="D111" s="209" t="s">
        <v>68</v>
      </c>
      <c r="E111" s="119">
        <v>4.8</v>
      </c>
      <c r="F111" s="106">
        <v>18.37</v>
      </c>
      <c r="G111" s="106">
        <f t="shared" si="10"/>
        <v>1.47</v>
      </c>
      <c r="H111" s="106">
        <f t="shared" si="11"/>
        <v>0.28999999999999998</v>
      </c>
      <c r="I111" s="106">
        <f t="shared" si="12"/>
        <v>1.76</v>
      </c>
    </row>
    <row r="112" spans="1:9" s="111" customFormat="1" ht="25.5" x14ac:dyDescent="0.25">
      <c r="A112" s="314" t="s">
        <v>197</v>
      </c>
      <c r="B112" s="323" t="s">
        <v>397</v>
      </c>
      <c r="C112" s="115" t="s">
        <v>398</v>
      </c>
      <c r="D112" s="335" t="s">
        <v>400</v>
      </c>
      <c r="E112" s="119">
        <v>8.8000000000000007</v>
      </c>
      <c r="F112" s="106">
        <v>18.37</v>
      </c>
      <c r="G112" s="106">
        <f t="shared" si="10"/>
        <v>2.69</v>
      </c>
      <c r="H112" s="106">
        <f t="shared" si="11"/>
        <v>0.54</v>
      </c>
      <c r="I112" s="106">
        <f t="shared" si="12"/>
        <v>3.23</v>
      </c>
    </row>
    <row r="113" spans="1:9" s="111" customFormat="1" x14ac:dyDescent="0.25">
      <c r="A113" s="314"/>
      <c r="B113" s="325"/>
      <c r="C113" s="115" t="s">
        <v>399</v>
      </c>
      <c r="D113" s="336"/>
      <c r="E113" s="119">
        <v>4.2</v>
      </c>
      <c r="F113" s="106">
        <v>18.37</v>
      </c>
      <c r="G113" s="106">
        <f t="shared" si="10"/>
        <v>1.29</v>
      </c>
      <c r="H113" s="106">
        <f t="shared" si="11"/>
        <v>0.26</v>
      </c>
      <c r="I113" s="106">
        <f t="shared" si="12"/>
        <v>1.55</v>
      </c>
    </row>
    <row r="114" spans="1:9" s="111" customFormat="1" ht="29.25" customHeight="1" x14ac:dyDescent="0.25">
      <c r="A114" s="137" t="s">
        <v>207</v>
      </c>
      <c r="B114" s="330" t="s">
        <v>405</v>
      </c>
      <c r="C114" s="331"/>
      <c r="D114" s="209" t="s">
        <v>406</v>
      </c>
      <c r="E114" s="119">
        <v>13.8</v>
      </c>
      <c r="F114" s="106">
        <v>18.37</v>
      </c>
      <c r="G114" s="106">
        <f t="shared" si="10"/>
        <v>4.2300000000000004</v>
      </c>
      <c r="H114" s="106">
        <f t="shared" si="11"/>
        <v>0.85</v>
      </c>
      <c r="I114" s="106">
        <f t="shared" si="12"/>
        <v>5.08</v>
      </c>
    </row>
    <row r="115" spans="1:9" s="111" customFormat="1" x14ac:dyDescent="0.25">
      <c r="A115" s="137" t="s">
        <v>333</v>
      </c>
      <c r="B115" s="330" t="s">
        <v>407</v>
      </c>
      <c r="C115" s="331"/>
      <c r="D115" s="209" t="s">
        <v>84</v>
      </c>
      <c r="E115" s="119">
        <v>4.8</v>
      </c>
      <c r="F115" s="106">
        <v>18.37</v>
      </c>
      <c r="G115" s="106">
        <f t="shared" si="10"/>
        <v>1.47</v>
      </c>
      <c r="H115" s="106">
        <f t="shared" si="11"/>
        <v>0.28999999999999998</v>
      </c>
      <c r="I115" s="106">
        <f t="shared" si="12"/>
        <v>1.76</v>
      </c>
    </row>
    <row r="116" spans="1:9" s="111" customFormat="1" x14ac:dyDescent="0.25">
      <c r="A116" s="137" t="s">
        <v>249</v>
      </c>
      <c r="B116" s="330" t="s">
        <v>408</v>
      </c>
      <c r="C116" s="331"/>
      <c r="D116" s="209" t="s">
        <v>83</v>
      </c>
      <c r="E116" s="119">
        <v>6.6</v>
      </c>
      <c r="F116" s="106">
        <v>18.37</v>
      </c>
      <c r="G116" s="106">
        <f t="shared" si="10"/>
        <v>2.02</v>
      </c>
      <c r="H116" s="106">
        <f t="shared" si="11"/>
        <v>0.4</v>
      </c>
      <c r="I116" s="106">
        <f t="shared" si="12"/>
        <v>2.42</v>
      </c>
    </row>
    <row r="117" spans="1:9" s="111" customFormat="1" x14ac:dyDescent="0.25">
      <c r="A117" s="314" t="s">
        <v>30</v>
      </c>
      <c r="B117" s="323" t="s">
        <v>409</v>
      </c>
      <c r="C117" s="115" t="s">
        <v>410</v>
      </c>
      <c r="D117" s="335" t="s">
        <v>412</v>
      </c>
      <c r="E117" s="119">
        <v>10.8</v>
      </c>
      <c r="F117" s="106">
        <v>18.37</v>
      </c>
      <c r="G117" s="106">
        <f t="shared" si="10"/>
        <v>3.31</v>
      </c>
      <c r="H117" s="106">
        <f t="shared" si="11"/>
        <v>0.66</v>
      </c>
      <c r="I117" s="106">
        <f t="shared" si="12"/>
        <v>3.97</v>
      </c>
    </row>
    <row r="118" spans="1:9" s="111" customFormat="1" ht="38.25" x14ac:dyDescent="0.25">
      <c r="A118" s="314"/>
      <c r="B118" s="325"/>
      <c r="C118" s="115" t="s">
        <v>411</v>
      </c>
      <c r="D118" s="336"/>
      <c r="E118" s="119">
        <v>19.8</v>
      </c>
      <c r="F118" s="106">
        <v>18.37</v>
      </c>
      <c r="G118" s="106">
        <f t="shared" si="10"/>
        <v>6.06</v>
      </c>
      <c r="H118" s="106">
        <f t="shared" si="11"/>
        <v>1.21</v>
      </c>
      <c r="I118" s="106">
        <f t="shared" si="12"/>
        <v>7.27</v>
      </c>
    </row>
    <row r="119" spans="1:9" s="111" customFormat="1" x14ac:dyDescent="0.25">
      <c r="A119" s="137" t="s">
        <v>31</v>
      </c>
      <c r="B119" s="330" t="s">
        <v>413</v>
      </c>
      <c r="C119" s="331"/>
      <c r="D119" s="209" t="s">
        <v>84</v>
      </c>
      <c r="E119" s="119">
        <v>10.199999999999999</v>
      </c>
      <c r="F119" s="106">
        <v>18.37</v>
      </c>
      <c r="G119" s="106">
        <f t="shared" si="10"/>
        <v>3.12</v>
      </c>
      <c r="H119" s="106">
        <f t="shared" si="11"/>
        <v>0.62</v>
      </c>
      <c r="I119" s="106">
        <f t="shared" si="12"/>
        <v>3.74</v>
      </c>
    </row>
    <row r="120" spans="1:9" s="111" customFormat="1" x14ac:dyDescent="0.25">
      <c r="A120" s="137" t="s">
        <v>32</v>
      </c>
      <c r="B120" s="330" t="s">
        <v>414</v>
      </c>
      <c r="C120" s="331"/>
      <c r="D120" s="209" t="s">
        <v>84</v>
      </c>
      <c r="E120" s="119">
        <v>3</v>
      </c>
      <c r="F120" s="106">
        <v>18.37</v>
      </c>
      <c r="G120" s="106">
        <f t="shared" si="10"/>
        <v>0.92</v>
      </c>
      <c r="H120" s="106">
        <f t="shared" si="11"/>
        <v>0.18</v>
      </c>
      <c r="I120" s="106">
        <f t="shared" si="12"/>
        <v>1.1000000000000001</v>
      </c>
    </row>
    <row r="121" spans="1:9" s="111" customFormat="1" x14ac:dyDescent="0.25">
      <c r="A121" s="137" t="s">
        <v>33</v>
      </c>
      <c r="B121" s="330" t="s">
        <v>415</v>
      </c>
      <c r="C121" s="331"/>
      <c r="D121" s="209" t="s">
        <v>84</v>
      </c>
      <c r="E121" s="119">
        <v>15</v>
      </c>
      <c r="F121" s="106">
        <v>18.37</v>
      </c>
      <c r="G121" s="106">
        <f t="shared" si="10"/>
        <v>4.59</v>
      </c>
      <c r="H121" s="106">
        <f t="shared" si="11"/>
        <v>0.92</v>
      </c>
      <c r="I121" s="106">
        <f t="shared" si="12"/>
        <v>5.51</v>
      </c>
    </row>
    <row r="122" spans="1:9" s="111" customFormat="1" x14ac:dyDescent="0.25">
      <c r="A122" s="137" t="s">
        <v>34</v>
      </c>
      <c r="B122" s="330" t="s">
        <v>417</v>
      </c>
      <c r="C122" s="331"/>
      <c r="D122" s="209" t="s">
        <v>65</v>
      </c>
      <c r="E122" s="119">
        <v>13.2</v>
      </c>
      <c r="F122" s="106">
        <v>18.37</v>
      </c>
      <c r="G122" s="106">
        <f t="shared" si="10"/>
        <v>4.04</v>
      </c>
      <c r="H122" s="106">
        <f t="shared" si="11"/>
        <v>0.81</v>
      </c>
      <c r="I122" s="106">
        <f t="shared" si="12"/>
        <v>4.8499999999999996</v>
      </c>
    </row>
    <row r="123" spans="1:9" s="111" customFormat="1" ht="33.75" customHeight="1" x14ac:dyDescent="0.25">
      <c r="A123" s="314" t="s">
        <v>35</v>
      </c>
      <c r="B123" s="323" t="s">
        <v>421</v>
      </c>
      <c r="C123" s="239" t="s">
        <v>418</v>
      </c>
      <c r="D123" s="337" t="s">
        <v>103</v>
      </c>
      <c r="E123" s="119">
        <v>59.4</v>
      </c>
      <c r="F123" s="106">
        <v>18.37</v>
      </c>
      <c r="G123" s="106">
        <f t="shared" si="10"/>
        <v>18.190000000000001</v>
      </c>
      <c r="H123" s="106">
        <f t="shared" si="11"/>
        <v>3.64</v>
      </c>
      <c r="I123" s="106">
        <f t="shared" si="12"/>
        <v>21.83</v>
      </c>
    </row>
    <row r="124" spans="1:9" s="111" customFormat="1" x14ac:dyDescent="0.25">
      <c r="A124" s="314"/>
      <c r="B124" s="324"/>
      <c r="C124" s="239" t="s">
        <v>419</v>
      </c>
      <c r="D124" s="338"/>
      <c r="E124" s="119">
        <v>74.400000000000006</v>
      </c>
      <c r="F124" s="106">
        <v>18.37</v>
      </c>
      <c r="G124" s="106">
        <f t="shared" si="10"/>
        <v>22.78</v>
      </c>
      <c r="H124" s="106">
        <f t="shared" si="11"/>
        <v>4.5599999999999996</v>
      </c>
      <c r="I124" s="106">
        <f t="shared" si="12"/>
        <v>27.34</v>
      </c>
    </row>
    <row r="125" spans="1:9" s="111" customFormat="1" ht="38.25" customHeight="1" x14ac:dyDescent="0.25">
      <c r="A125" s="314"/>
      <c r="B125" s="324"/>
      <c r="C125" s="239" t="s">
        <v>420</v>
      </c>
      <c r="D125" s="338"/>
      <c r="E125" s="119">
        <v>63.6</v>
      </c>
      <c r="F125" s="106">
        <v>18.37</v>
      </c>
      <c r="G125" s="106">
        <f t="shared" si="10"/>
        <v>19.47</v>
      </c>
      <c r="H125" s="106">
        <f t="shared" si="11"/>
        <v>3.89</v>
      </c>
      <c r="I125" s="106">
        <f t="shared" si="12"/>
        <v>23.36</v>
      </c>
    </row>
    <row r="126" spans="1:9" s="111" customFormat="1" x14ac:dyDescent="0.25">
      <c r="A126" s="314"/>
      <c r="B126" s="325"/>
      <c r="C126" s="239" t="s">
        <v>419</v>
      </c>
      <c r="D126" s="339"/>
      <c r="E126" s="119">
        <v>88.8</v>
      </c>
      <c r="F126" s="106">
        <v>18.37</v>
      </c>
      <c r="G126" s="106">
        <f t="shared" si="10"/>
        <v>27.19</v>
      </c>
      <c r="H126" s="106">
        <f t="shared" si="11"/>
        <v>5.44</v>
      </c>
      <c r="I126" s="106">
        <f t="shared" si="12"/>
        <v>32.630000000000003</v>
      </c>
    </row>
    <row r="127" spans="1:9" s="111" customFormat="1" ht="30" customHeight="1" x14ac:dyDescent="0.25">
      <c r="A127" s="137" t="s">
        <v>36</v>
      </c>
      <c r="B127" s="332" t="s">
        <v>422</v>
      </c>
      <c r="C127" s="333"/>
      <c r="D127" s="240" t="s">
        <v>141</v>
      </c>
      <c r="E127" s="119">
        <v>20</v>
      </c>
      <c r="F127" s="106">
        <v>18.37</v>
      </c>
      <c r="G127" s="106">
        <f t="shared" si="10"/>
        <v>6.12</v>
      </c>
      <c r="H127" s="106">
        <f t="shared" si="11"/>
        <v>1.22</v>
      </c>
      <c r="I127" s="106">
        <f t="shared" si="12"/>
        <v>7.34</v>
      </c>
    </row>
    <row r="128" spans="1:9" ht="15" customHeight="1" x14ac:dyDescent="0.25">
      <c r="A128" s="309" t="s">
        <v>38</v>
      </c>
      <c r="B128" s="303" t="s">
        <v>423</v>
      </c>
      <c r="C128" s="123" t="s">
        <v>424</v>
      </c>
      <c r="D128" s="315" t="s">
        <v>7</v>
      </c>
      <c r="E128" s="120">
        <v>180</v>
      </c>
      <c r="F128" s="106">
        <v>18.37</v>
      </c>
      <c r="G128" s="106">
        <f t="shared" si="10"/>
        <v>55.11</v>
      </c>
      <c r="H128" s="106">
        <f t="shared" si="11"/>
        <v>11.02</v>
      </c>
      <c r="I128" s="106">
        <f t="shared" si="12"/>
        <v>66.13</v>
      </c>
    </row>
    <row r="129" spans="1:9" x14ac:dyDescent="0.25">
      <c r="A129" s="309"/>
      <c r="B129" s="304"/>
      <c r="C129" s="241" t="s">
        <v>425</v>
      </c>
      <c r="D129" s="316"/>
      <c r="E129" s="120">
        <v>69.599999999999994</v>
      </c>
      <c r="F129" s="106">
        <v>18.37</v>
      </c>
      <c r="G129" s="106">
        <f t="shared" si="10"/>
        <v>21.31</v>
      </c>
      <c r="H129" s="106">
        <f t="shared" si="11"/>
        <v>4.26</v>
      </c>
      <c r="I129" s="106">
        <f t="shared" si="12"/>
        <v>25.57</v>
      </c>
    </row>
    <row r="130" spans="1:9" ht="15" customHeight="1" x14ac:dyDescent="0.25">
      <c r="A130" s="135" t="s">
        <v>39</v>
      </c>
      <c r="B130" s="351" t="s">
        <v>426</v>
      </c>
      <c r="C130" s="352"/>
      <c r="D130" s="238" t="s">
        <v>7</v>
      </c>
      <c r="E130" s="122">
        <v>76.2</v>
      </c>
      <c r="F130" s="106">
        <v>18.37</v>
      </c>
      <c r="G130" s="106">
        <f t="shared" si="10"/>
        <v>23.33</v>
      </c>
      <c r="H130" s="106">
        <f t="shared" si="11"/>
        <v>4.67</v>
      </c>
      <c r="I130" s="106">
        <f t="shared" si="12"/>
        <v>28</v>
      </c>
    </row>
    <row r="131" spans="1:9" x14ac:dyDescent="0.25">
      <c r="A131" s="309" t="s">
        <v>40</v>
      </c>
      <c r="B131" s="303" t="s">
        <v>11</v>
      </c>
      <c r="C131" s="241" t="s">
        <v>10</v>
      </c>
      <c r="D131" s="315" t="s">
        <v>7</v>
      </c>
      <c r="E131" s="120">
        <v>107.4</v>
      </c>
      <c r="F131" s="106">
        <v>18.37</v>
      </c>
      <c r="G131" s="106">
        <f t="shared" si="10"/>
        <v>32.880000000000003</v>
      </c>
      <c r="H131" s="106">
        <f t="shared" si="11"/>
        <v>6.58</v>
      </c>
      <c r="I131" s="106">
        <f t="shared" si="12"/>
        <v>39.46</v>
      </c>
    </row>
    <row r="132" spans="1:9" x14ac:dyDescent="0.25">
      <c r="A132" s="309"/>
      <c r="B132" s="304"/>
      <c r="C132" s="123" t="s">
        <v>12</v>
      </c>
      <c r="D132" s="316"/>
      <c r="E132" s="120">
        <v>330</v>
      </c>
      <c r="F132" s="106">
        <v>18.37</v>
      </c>
      <c r="G132" s="106">
        <f t="shared" si="10"/>
        <v>101.04</v>
      </c>
      <c r="H132" s="106">
        <f t="shared" si="11"/>
        <v>20.21</v>
      </c>
      <c r="I132" s="106">
        <f t="shared" si="12"/>
        <v>121.25</v>
      </c>
    </row>
    <row r="133" spans="1:9" x14ac:dyDescent="0.25">
      <c r="A133" s="309" t="s">
        <v>673</v>
      </c>
      <c r="B133" s="353" t="s">
        <v>427</v>
      </c>
      <c r="C133" s="123" t="s">
        <v>13</v>
      </c>
      <c r="D133" s="315" t="s">
        <v>7</v>
      </c>
      <c r="E133" s="120">
        <v>28.2</v>
      </c>
      <c r="F133" s="106">
        <v>18.37</v>
      </c>
      <c r="G133" s="106">
        <f t="shared" si="10"/>
        <v>8.6300000000000008</v>
      </c>
      <c r="H133" s="106">
        <f t="shared" si="11"/>
        <v>1.73</v>
      </c>
      <c r="I133" s="106">
        <f t="shared" si="12"/>
        <v>10.36</v>
      </c>
    </row>
    <row r="134" spans="1:9" x14ac:dyDescent="0.25">
      <c r="A134" s="309"/>
      <c r="B134" s="354"/>
      <c r="C134" s="123" t="s">
        <v>14</v>
      </c>
      <c r="D134" s="329"/>
      <c r="E134" s="120">
        <v>44.4</v>
      </c>
      <c r="F134" s="106">
        <v>18.37</v>
      </c>
      <c r="G134" s="106">
        <f t="shared" si="10"/>
        <v>13.59</v>
      </c>
      <c r="H134" s="106">
        <f t="shared" si="11"/>
        <v>2.72</v>
      </c>
      <c r="I134" s="106">
        <f t="shared" si="12"/>
        <v>16.309999999999999</v>
      </c>
    </row>
    <row r="135" spans="1:9" x14ac:dyDescent="0.25">
      <c r="A135" s="309"/>
      <c r="B135" s="355"/>
      <c r="C135" s="123" t="s">
        <v>15</v>
      </c>
      <c r="D135" s="316"/>
      <c r="E135" s="120">
        <v>90</v>
      </c>
      <c r="F135" s="106">
        <v>18.37</v>
      </c>
      <c r="G135" s="106">
        <f t="shared" si="10"/>
        <v>27.56</v>
      </c>
      <c r="H135" s="106">
        <f t="shared" si="11"/>
        <v>5.51</v>
      </c>
      <c r="I135" s="106">
        <f t="shared" si="12"/>
        <v>33.07</v>
      </c>
    </row>
    <row r="136" spans="1:9" ht="15" customHeight="1" x14ac:dyDescent="0.25">
      <c r="A136" s="309" t="s">
        <v>41</v>
      </c>
      <c r="B136" s="303" t="s">
        <v>428</v>
      </c>
      <c r="C136" s="123" t="s">
        <v>429</v>
      </c>
      <c r="D136" s="315" t="s">
        <v>180</v>
      </c>
      <c r="E136" s="120">
        <v>48.6</v>
      </c>
      <c r="F136" s="106">
        <v>18.37</v>
      </c>
      <c r="G136" s="106">
        <f t="shared" si="10"/>
        <v>14.88</v>
      </c>
      <c r="H136" s="106">
        <f t="shared" si="11"/>
        <v>2.98</v>
      </c>
      <c r="I136" s="106">
        <f t="shared" si="12"/>
        <v>17.86</v>
      </c>
    </row>
    <row r="137" spans="1:9" s="111" customFormat="1" x14ac:dyDescent="0.25">
      <c r="A137" s="309"/>
      <c r="B137" s="304"/>
      <c r="C137" s="123" t="s">
        <v>430</v>
      </c>
      <c r="D137" s="316"/>
      <c r="E137" s="120">
        <v>67.8</v>
      </c>
      <c r="F137" s="106">
        <v>18.37</v>
      </c>
      <c r="G137" s="106">
        <f t="shared" si="10"/>
        <v>20.76</v>
      </c>
      <c r="H137" s="106">
        <f t="shared" si="11"/>
        <v>4.1500000000000004</v>
      </c>
      <c r="I137" s="106">
        <f t="shared" si="12"/>
        <v>24.91</v>
      </c>
    </row>
    <row r="138" spans="1:9" s="111" customFormat="1" ht="15" customHeight="1" x14ac:dyDescent="0.25">
      <c r="A138" s="309" t="s">
        <v>42</v>
      </c>
      <c r="B138" s="303" t="s">
        <v>431</v>
      </c>
      <c r="C138" s="123" t="s">
        <v>432</v>
      </c>
      <c r="D138" s="305" t="s">
        <v>94</v>
      </c>
      <c r="E138" s="120">
        <v>20.399999999999999</v>
      </c>
      <c r="F138" s="106">
        <v>18.37</v>
      </c>
      <c r="G138" s="106">
        <f t="shared" si="10"/>
        <v>6.25</v>
      </c>
      <c r="H138" s="106">
        <f t="shared" si="11"/>
        <v>1.25</v>
      </c>
      <c r="I138" s="106">
        <f t="shared" si="12"/>
        <v>7.5</v>
      </c>
    </row>
    <row r="139" spans="1:9" s="111" customFormat="1" x14ac:dyDescent="0.25">
      <c r="A139" s="309"/>
      <c r="B139" s="304"/>
      <c r="C139" s="123" t="s">
        <v>168</v>
      </c>
      <c r="D139" s="306"/>
      <c r="E139" s="120">
        <v>12</v>
      </c>
      <c r="F139" s="106">
        <v>18.37</v>
      </c>
      <c r="G139" s="106">
        <f t="shared" si="10"/>
        <v>3.67</v>
      </c>
      <c r="H139" s="106">
        <f t="shared" si="11"/>
        <v>0.73</v>
      </c>
      <c r="I139" s="106">
        <f t="shared" si="12"/>
        <v>4.4000000000000004</v>
      </c>
    </row>
    <row r="140" spans="1:9" s="111" customFormat="1" x14ac:dyDescent="0.25">
      <c r="A140" s="135" t="s">
        <v>43</v>
      </c>
      <c r="B140" s="317" t="s">
        <v>433</v>
      </c>
      <c r="C140" s="334"/>
      <c r="D140" s="334"/>
      <c r="E140" s="334"/>
      <c r="F140" s="334"/>
      <c r="G140" s="334"/>
      <c r="H140" s="334"/>
      <c r="I140" s="318"/>
    </row>
    <row r="141" spans="1:9" s="111" customFormat="1" x14ac:dyDescent="0.25">
      <c r="A141" s="135" t="s">
        <v>674</v>
      </c>
      <c r="B141" s="317" t="s">
        <v>434</v>
      </c>
      <c r="C141" s="318"/>
      <c r="D141" s="305" t="s">
        <v>61</v>
      </c>
      <c r="E141" s="113">
        <v>56.4</v>
      </c>
      <c r="F141" s="106">
        <v>18.37</v>
      </c>
      <c r="G141" s="106">
        <f t="shared" ref="G141:G145" si="13">ROUND((E141/60)*F141,2)</f>
        <v>17.27</v>
      </c>
      <c r="H141" s="106">
        <f t="shared" ref="H141:H145" si="14">ROUND(G141*20%,2)</f>
        <v>3.45</v>
      </c>
      <c r="I141" s="106">
        <f t="shared" ref="I141:I145" si="15">ROUND(G141+H141,2)</f>
        <v>20.72</v>
      </c>
    </row>
    <row r="142" spans="1:9" s="111" customFormat="1" x14ac:dyDescent="0.25">
      <c r="A142" s="135" t="s">
        <v>675</v>
      </c>
      <c r="B142" s="317" t="s">
        <v>435</v>
      </c>
      <c r="C142" s="318"/>
      <c r="D142" s="319"/>
      <c r="E142" s="113">
        <v>56.4</v>
      </c>
      <c r="F142" s="106">
        <v>18.37</v>
      </c>
      <c r="G142" s="106">
        <f t="shared" si="13"/>
        <v>17.27</v>
      </c>
      <c r="H142" s="106">
        <f t="shared" si="14"/>
        <v>3.45</v>
      </c>
      <c r="I142" s="106">
        <f t="shared" si="15"/>
        <v>20.72</v>
      </c>
    </row>
    <row r="143" spans="1:9" s="111" customFormat="1" x14ac:dyDescent="0.25">
      <c r="A143" s="135" t="s">
        <v>676</v>
      </c>
      <c r="B143" s="317" t="s">
        <v>436</v>
      </c>
      <c r="C143" s="318"/>
      <c r="D143" s="319"/>
      <c r="E143" s="113">
        <v>56.4</v>
      </c>
      <c r="F143" s="106">
        <v>18.37</v>
      </c>
      <c r="G143" s="106">
        <f t="shared" si="13"/>
        <v>17.27</v>
      </c>
      <c r="H143" s="106">
        <f t="shared" si="14"/>
        <v>3.45</v>
      </c>
      <c r="I143" s="106">
        <f t="shared" si="15"/>
        <v>20.72</v>
      </c>
    </row>
    <row r="144" spans="1:9" s="111" customFormat="1" x14ac:dyDescent="0.25">
      <c r="A144" s="135" t="s">
        <v>677</v>
      </c>
      <c r="B144" s="317" t="s">
        <v>437</v>
      </c>
      <c r="C144" s="318"/>
      <c r="D144" s="319"/>
      <c r="E144" s="113">
        <v>56.4</v>
      </c>
      <c r="F144" s="106">
        <v>18.37</v>
      </c>
      <c r="G144" s="106">
        <f t="shared" si="13"/>
        <v>17.27</v>
      </c>
      <c r="H144" s="106">
        <f t="shared" si="14"/>
        <v>3.45</v>
      </c>
      <c r="I144" s="106">
        <f t="shared" si="15"/>
        <v>20.72</v>
      </c>
    </row>
    <row r="145" spans="1:9" s="111" customFormat="1" x14ac:dyDescent="0.25">
      <c r="A145" s="135" t="s">
        <v>678</v>
      </c>
      <c r="B145" s="317" t="s">
        <v>438</v>
      </c>
      <c r="C145" s="318"/>
      <c r="D145" s="306"/>
      <c r="E145" s="113">
        <v>56.4</v>
      </c>
      <c r="F145" s="106">
        <v>18.37</v>
      </c>
      <c r="G145" s="106">
        <f t="shared" si="13"/>
        <v>17.27</v>
      </c>
      <c r="H145" s="106">
        <f t="shared" si="14"/>
        <v>3.45</v>
      </c>
      <c r="I145" s="106">
        <f t="shared" si="15"/>
        <v>20.72</v>
      </c>
    </row>
    <row r="146" spans="1:9" s="111" customFormat="1" x14ac:dyDescent="0.25">
      <c r="A146" s="135" t="s">
        <v>44</v>
      </c>
      <c r="B146" s="291" t="s">
        <v>439</v>
      </c>
      <c r="C146" s="291"/>
      <c r="D146" s="291"/>
      <c r="E146" s="291"/>
      <c r="F146" s="291"/>
      <c r="G146" s="291"/>
      <c r="H146" s="291"/>
      <c r="I146" s="291"/>
    </row>
    <row r="147" spans="1:9" s="111" customFormat="1" ht="30" x14ac:dyDescent="0.25">
      <c r="A147" s="309" t="s">
        <v>679</v>
      </c>
      <c r="B147" s="308" t="s">
        <v>681</v>
      </c>
      <c r="C147" s="235" t="s">
        <v>440</v>
      </c>
      <c r="D147" s="313" t="s">
        <v>72</v>
      </c>
      <c r="E147" s="113">
        <v>126</v>
      </c>
      <c r="F147" s="106">
        <v>18.37</v>
      </c>
      <c r="G147" s="106">
        <f t="shared" ref="G147:G155" si="16">ROUND((E147/60)*F147,2)</f>
        <v>38.58</v>
      </c>
      <c r="H147" s="106">
        <f t="shared" ref="H147:H155" si="17">ROUND(G147*20%,2)</f>
        <v>7.72</v>
      </c>
      <c r="I147" s="106">
        <f t="shared" ref="I147:I155" si="18">ROUND(G147+H147,2)</f>
        <v>46.3</v>
      </c>
    </row>
    <row r="148" spans="1:9" s="111" customFormat="1" x14ac:dyDescent="0.25">
      <c r="A148" s="309"/>
      <c r="B148" s="308"/>
      <c r="C148" s="235" t="s">
        <v>441</v>
      </c>
      <c r="D148" s="313"/>
      <c r="E148" s="113">
        <v>138</v>
      </c>
      <c r="F148" s="106">
        <v>18.37</v>
      </c>
      <c r="G148" s="106">
        <f t="shared" si="16"/>
        <v>42.25</v>
      </c>
      <c r="H148" s="106">
        <f t="shared" si="17"/>
        <v>8.4499999999999993</v>
      </c>
      <c r="I148" s="106">
        <f t="shared" si="18"/>
        <v>50.7</v>
      </c>
    </row>
    <row r="149" spans="1:9" s="111" customFormat="1" x14ac:dyDescent="0.25">
      <c r="A149" s="135" t="s">
        <v>680</v>
      </c>
      <c r="B149" s="291" t="s">
        <v>104</v>
      </c>
      <c r="C149" s="291"/>
      <c r="D149" s="237" t="s">
        <v>72</v>
      </c>
      <c r="E149" s="113">
        <v>94.2</v>
      </c>
      <c r="F149" s="106">
        <v>18.37</v>
      </c>
      <c r="G149" s="106">
        <f t="shared" si="16"/>
        <v>28.84</v>
      </c>
      <c r="H149" s="106">
        <f t="shared" si="17"/>
        <v>5.77</v>
      </c>
      <c r="I149" s="106">
        <f t="shared" si="18"/>
        <v>34.61</v>
      </c>
    </row>
    <row r="150" spans="1:9" s="111" customFormat="1" x14ac:dyDescent="0.25">
      <c r="A150" s="309" t="s">
        <v>683</v>
      </c>
      <c r="B150" s="308" t="s">
        <v>682</v>
      </c>
      <c r="C150" s="235" t="s">
        <v>105</v>
      </c>
      <c r="D150" s="313" t="s">
        <v>442</v>
      </c>
      <c r="E150" s="113">
        <v>93</v>
      </c>
      <c r="F150" s="106">
        <v>18.37</v>
      </c>
      <c r="G150" s="106">
        <f t="shared" si="16"/>
        <v>28.47</v>
      </c>
      <c r="H150" s="106">
        <f t="shared" si="17"/>
        <v>5.69</v>
      </c>
      <c r="I150" s="106">
        <f t="shared" si="18"/>
        <v>34.159999999999997</v>
      </c>
    </row>
    <row r="151" spans="1:9" s="111" customFormat="1" x14ac:dyDescent="0.25">
      <c r="A151" s="309"/>
      <c r="B151" s="308"/>
      <c r="C151" s="235" t="s">
        <v>106</v>
      </c>
      <c r="D151" s="313"/>
      <c r="E151" s="113">
        <v>103.2</v>
      </c>
      <c r="F151" s="106">
        <v>18.37</v>
      </c>
      <c r="G151" s="106">
        <f t="shared" si="16"/>
        <v>31.6</v>
      </c>
      <c r="H151" s="106">
        <f t="shared" si="17"/>
        <v>6.32</v>
      </c>
      <c r="I151" s="106">
        <f t="shared" si="18"/>
        <v>37.92</v>
      </c>
    </row>
    <row r="152" spans="1:9" s="111" customFormat="1" x14ac:dyDescent="0.25">
      <c r="A152" s="309"/>
      <c r="B152" s="308"/>
      <c r="C152" s="235" t="s">
        <v>107</v>
      </c>
      <c r="D152" s="313"/>
      <c r="E152" s="113">
        <v>89.4</v>
      </c>
      <c r="F152" s="106">
        <v>18.37</v>
      </c>
      <c r="G152" s="106">
        <f t="shared" si="16"/>
        <v>27.37</v>
      </c>
      <c r="H152" s="106">
        <f t="shared" si="17"/>
        <v>5.47</v>
      </c>
      <c r="I152" s="106">
        <f t="shared" si="18"/>
        <v>32.840000000000003</v>
      </c>
    </row>
    <row r="153" spans="1:9" s="111" customFormat="1" x14ac:dyDescent="0.25">
      <c r="A153" s="309"/>
      <c r="B153" s="308"/>
      <c r="C153" s="235" t="s">
        <v>108</v>
      </c>
      <c r="D153" s="313"/>
      <c r="E153" s="113">
        <v>89.4</v>
      </c>
      <c r="F153" s="106">
        <v>18.37</v>
      </c>
      <c r="G153" s="106">
        <f t="shared" si="16"/>
        <v>27.37</v>
      </c>
      <c r="H153" s="106">
        <f t="shared" si="17"/>
        <v>5.47</v>
      </c>
      <c r="I153" s="106">
        <f t="shared" si="18"/>
        <v>32.840000000000003</v>
      </c>
    </row>
    <row r="154" spans="1:9" s="111" customFormat="1" x14ac:dyDescent="0.25">
      <c r="A154" s="135" t="s">
        <v>684</v>
      </c>
      <c r="B154" s="291" t="s">
        <v>685</v>
      </c>
      <c r="C154" s="291"/>
      <c r="D154" s="237" t="s">
        <v>442</v>
      </c>
      <c r="E154" s="113">
        <v>141</v>
      </c>
      <c r="F154" s="106">
        <v>18.37</v>
      </c>
      <c r="G154" s="106">
        <f t="shared" si="16"/>
        <v>43.17</v>
      </c>
      <c r="H154" s="106">
        <f t="shared" si="17"/>
        <v>8.6300000000000008</v>
      </c>
      <c r="I154" s="106">
        <f t="shared" si="18"/>
        <v>51.8</v>
      </c>
    </row>
    <row r="155" spans="1:9" s="111" customFormat="1" x14ac:dyDescent="0.25">
      <c r="A155" s="135" t="s">
        <v>686</v>
      </c>
      <c r="B155" s="356" t="s">
        <v>687</v>
      </c>
      <c r="C155" s="357"/>
      <c r="D155" s="237" t="s">
        <v>443</v>
      </c>
      <c r="E155" s="113">
        <v>60</v>
      </c>
      <c r="F155" s="106">
        <v>18.37</v>
      </c>
      <c r="G155" s="106">
        <f t="shared" si="16"/>
        <v>18.37</v>
      </c>
      <c r="H155" s="106">
        <f t="shared" si="17"/>
        <v>3.67</v>
      </c>
      <c r="I155" s="106">
        <f t="shared" si="18"/>
        <v>22.04</v>
      </c>
    </row>
    <row r="156" spans="1:9" s="117" customFormat="1" x14ac:dyDescent="0.25">
      <c r="A156" s="188" t="s">
        <v>8</v>
      </c>
      <c r="B156" s="311" t="s">
        <v>444</v>
      </c>
      <c r="C156" s="311"/>
      <c r="D156" s="311"/>
      <c r="E156" s="311"/>
      <c r="F156" s="311"/>
      <c r="G156" s="311"/>
      <c r="H156" s="311"/>
      <c r="I156" s="311"/>
    </row>
    <row r="157" spans="1:9" s="117" customFormat="1" x14ac:dyDescent="0.25">
      <c r="A157" s="135" t="s">
        <v>45</v>
      </c>
      <c r="B157" s="312" t="s">
        <v>445</v>
      </c>
      <c r="C157" s="312"/>
      <c r="D157" s="312"/>
      <c r="E157" s="312"/>
      <c r="F157" s="312"/>
      <c r="G157" s="312"/>
      <c r="H157" s="312"/>
      <c r="I157" s="312"/>
    </row>
    <row r="158" spans="1:9" s="117" customFormat="1" x14ac:dyDescent="0.25">
      <c r="A158" s="135" t="s">
        <v>446</v>
      </c>
      <c r="B158" s="312" t="s">
        <v>447</v>
      </c>
      <c r="C158" s="312"/>
      <c r="D158" s="238" t="s">
        <v>78</v>
      </c>
      <c r="E158" s="164">
        <v>49.2</v>
      </c>
      <c r="F158" s="106">
        <v>18.37</v>
      </c>
      <c r="G158" s="106">
        <f t="shared" ref="G158:G166" si="19">ROUND((E158/60)*F158,2)</f>
        <v>15.06</v>
      </c>
      <c r="H158" s="106">
        <f t="shared" ref="H158:H166" si="20">ROUND(G158*20%,2)</f>
        <v>3.01</v>
      </c>
      <c r="I158" s="106">
        <f t="shared" ref="I158:I166" si="21">ROUND(G158+H158,2)</f>
        <v>18.07</v>
      </c>
    </row>
    <row r="159" spans="1:9" s="117" customFormat="1" x14ac:dyDescent="0.25">
      <c r="A159" s="135" t="s">
        <v>448</v>
      </c>
      <c r="B159" s="291" t="s">
        <v>449</v>
      </c>
      <c r="C159" s="291"/>
      <c r="D159" s="238" t="s">
        <v>78</v>
      </c>
      <c r="E159" s="164">
        <v>216</v>
      </c>
      <c r="F159" s="106">
        <v>18.37</v>
      </c>
      <c r="G159" s="106">
        <f t="shared" si="19"/>
        <v>66.13</v>
      </c>
      <c r="H159" s="106">
        <f t="shared" si="20"/>
        <v>13.23</v>
      </c>
      <c r="I159" s="106">
        <f t="shared" si="21"/>
        <v>79.36</v>
      </c>
    </row>
    <row r="160" spans="1:9" s="117" customFormat="1" x14ac:dyDescent="0.25">
      <c r="A160" s="309" t="s">
        <v>450</v>
      </c>
      <c r="B160" s="291" t="s">
        <v>451</v>
      </c>
      <c r="C160" s="236" t="s">
        <v>452</v>
      </c>
      <c r="D160" s="310" t="s">
        <v>78</v>
      </c>
      <c r="E160" s="164">
        <v>7.08</v>
      </c>
      <c r="F160" s="106">
        <v>18.37</v>
      </c>
      <c r="G160" s="106">
        <f t="shared" si="19"/>
        <v>2.17</v>
      </c>
      <c r="H160" s="106">
        <f t="shared" si="20"/>
        <v>0.43</v>
      </c>
      <c r="I160" s="106">
        <f t="shared" si="21"/>
        <v>2.6</v>
      </c>
    </row>
    <row r="161" spans="1:9" s="117" customFormat="1" x14ac:dyDescent="0.25">
      <c r="A161" s="309"/>
      <c r="B161" s="291"/>
      <c r="C161" s="236" t="s">
        <v>453</v>
      </c>
      <c r="D161" s="310"/>
      <c r="E161" s="164">
        <v>9.24</v>
      </c>
      <c r="F161" s="106">
        <v>18.37</v>
      </c>
      <c r="G161" s="106">
        <f t="shared" si="19"/>
        <v>2.83</v>
      </c>
      <c r="H161" s="106">
        <f t="shared" si="20"/>
        <v>0.56999999999999995</v>
      </c>
      <c r="I161" s="106">
        <f t="shared" si="21"/>
        <v>3.4</v>
      </c>
    </row>
    <row r="162" spans="1:9" s="117" customFormat="1" x14ac:dyDescent="0.25">
      <c r="A162" s="135" t="s">
        <v>46</v>
      </c>
      <c r="B162" s="312" t="s">
        <v>454</v>
      </c>
      <c r="C162" s="312"/>
      <c r="D162" s="238" t="s">
        <v>72</v>
      </c>
      <c r="E162" s="164">
        <v>46.8</v>
      </c>
      <c r="F162" s="106">
        <v>18.37</v>
      </c>
      <c r="G162" s="106">
        <f t="shared" si="19"/>
        <v>14.33</v>
      </c>
      <c r="H162" s="106">
        <f t="shared" si="20"/>
        <v>2.87</v>
      </c>
      <c r="I162" s="106">
        <f t="shared" si="21"/>
        <v>17.2</v>
      </c>
    </row>
    <row r="163" spans="1:9" s="117" customFormat="1" x14ac:dyDescent="0.25">
      <c r="A163" s="135" t="s">
        <v>47</v>
      </c>
      <c r="B163" s="312" t="s">
        <v>455</v>
      </c>
      <c r="C163" s="312"/>
      <c r="D163" s="238" t="s">
        <v>74</v>
      </c>
      <c r="E163" s="164">
        <v>44.4</v>
      </c>
      <c r="F163" s="106">
        <v>18.37</v>
      </c>
      <c r="G163" s="106">
        <f t="shared" si="19"/>
        <v>13.59</v>
      </c>
      <c r="H163" s="106">
        <f t="shared" si="20"/>
        <v>2.72</v>
      </c>
      <c r="I163" s="106">
        <f t="shared" si="21"/>
        <v>16.309999999999999</v>
      </c>
    </row>
    <row r="164" spans="1:9" s="117" customFormat="1" x14ac:dyDescent="0.25">
      <c r="A164" s="309" t="s">
        <v>48</v>
      </c>
      <c r="B164" s="308" t="s">
        <v>456</v>
      </c>
      <c r="C164" s="236" t="s">
        <v>80</v>
      </c>
      <c r="D164" s="310" t="s">
        <v>74</v>
      </c>
      <c r="E164" s="164">
        <v>173.4</v>
      </c>
      <c r="F164" s="106">
        <v>18.37</v>
      </c>
      <c r="G164" s="106">
        <f t="shared" si="19"/>
        <v>53.09</v>
      </c>
      <c r="H164" s="106">
        <f t="shared" si="20"/>
        <v>10.62</v>
      </c>
      <c r="I164" s="106">
        <f t="shared" si="21"/>
        <v>63.71</v>
      </c>
    </row>
    <row r="165" spans="1:9" s="117" customFormat="1" x14ac:dyDescent="0.25">
      <c r="A165" s="309"/>
      <c r="B165" s="308"/>
      <c r="C165" s="236" t="s">
        <v>81</v>
      </c>
      <c r="D165" s="310"/>
      <c r="E165" s="164">
        <v>99.6</v>
      </c>
      <c r="F165" s="106">
        <v>18.37</v>
      </c>
      <c r="G165" s="106">
        <f t="shared" si="19"/>
        <v>30.49</v>
      </c>
      <c r="H165" s="106">
        <f t="shared" si="20"/>
        <v>6.1</v>
      </c>
      <c r="I165" s="106">
        <f t="shared" si="21"/>
        <v>36.590000000000003</v>
      </c>
    </row>
    <row r="166" spans="1:9" s="117" customFormat="1" x14ac:dyDescent="0.25">
      <c r="A166" s="309"/>
      <c r="B166" s="308"/>
      <c r="C166" s="236" t="s">
        <v>82</v>
      </c>
      <c r="D166" s="310"/>
      <c r="E166" s="164">
        <v>82.8</v>
      </c>
      <c r="F166" s="106">
        <v>18.37</v>
      </c>
      <c r="G166" s="106">
        <f t="shared" si="19"/>
        <v>25.35</v>
      </c>
      <c r="H166" s="106">
        <f t="shared" si="20"/>
        <v>5.07</v>
      </c>
      <c r="I166" s="106">
        <f t="shared" si="21"/>
        <v>30.42</v>
      </c>
    </row>
    <row r="167" spans="1:9" s="117" customFormat="1" x14ac:dyDescent="0.25">
      <c r="A167" s="135" t="s">
        <v>49</v>
      </c>
      <c r="B167" s="312" t="s">
        <v>457</v>
      </c>
      <c r="C167" s="312"/>
      <c r="D167" s="312"/>
      <c r="E167" s="312"/>
      <c r="F167" s="312"/>
      <c r="G167" s="312"/>
      <c r="H167" s="312"/>
      <c r="I167" s="312"/>
    </row>
    <row r="168" spans="1:9" s="117" customFormat="1" x14ac:dyDescent="0.25">
      <c r="A168" s="227" t="s">
        <v>458</v>
      </c>
      <c r="B168" s="356" t="s">
        <v>655</v>
      </c>
      <c r="C168" s="357"/>
      <c r="D168" s="238" t="s">
        <v>656</v>
      </c>
      <c r="E168" s="164">
        <v>60</v>
      </c>
      <c r="F168" s="106">
        <v>18.37</v>
      </c>
      <c r="G168" s="106">
        <f t="shared" ref="G168:G178" si="22">ROUND((E168/60)*F168,2)</f>
        <v>18.37</v>
      </c>
      <c r="H168" s="106">
        <f t="shared" ref="H168:H178" si="23">ROUND(G168*20%,2)</f>
        <v>3.67</v>
      </c>
      <c r="I168" s="106">
        <f t="shared" ref="I168:I178" si="24">ROUND(G168+H168,2)</f>
        <v>22.04</v>
      </c>
    </row>
    <row r="169" spans="1:9" s="117" customFormat="1" x14ac:dyDescent="0.25">
      <c r="A169" s="135" t="s">
        <v>459</v>
      </c>
      <c r="B169" s="312" t="s">
        <v>460</v>
      </c>
      <c r="C169" s="312"/>
      <c r="D169" s="238" t="s">
        <v>84</v>
      </c>
      <c r="E169" s="164">
        <v>7.2</v>
      </c>
      <c r="F169" s="106">
        <v>18.37</v>
      </c>
      <c r="G169" s="106">
        <f t="shared" si="22"/>
        <v>2.2000000000000002</v>
      </c>
      <c r="H169" s="106">
        <f t="shared" si="23"/>
        <v>0.44</v>
      </c>
      <c r="I169" s="106">
        <f t="shared" si="24"/>
        <v>2.64</v>
      </c>
    </row>
    <row r="170" spans="1:9" s="117" customFormat="1" x14ac:dyDescent="0.25">
      <c r="A170" s="309" t="s">
        <v>50</v>
      </c>
      <c r="B170" s="308" t="s">
        <v>464</v>
      </c>
      <c r="C170" s="236" t="s">
        <v>107</v>
      </c>
      <c r="D170" s="310" t="s">
        <v>103</v>
      </c>
      <c r="E170" s="164">
        <v>45.6</v>
      </c>
      <c r="F170" s="106">
        <v>18.37</v>
      </c>
      <c r="G170" s="106">
        <f t="shared" si="22"/>
        <v>13.96</v>
      </c>
      <c r="H170" s="106">
        <f t="shared" si="23"/>
        <v>2.79</v>
      </c>
      <c r="I170" s="106">
        <f t="shared" si="24"/>
        <v>16.75</v>
      </c>
    </row>
    <row r="171" spans="1:9" s="117" customFormat="1" ht="14.25" customHeight="1" x14ac:dyDescent="0.25">
      <c r="A171" s="309"/>
      <c r="B171" s="308"/>
      <c r="C171" s="236" t="s">
        <v>461</v>
      </c>
      <c r="D171" s="310"/>
      <c r="E171" s="164">
        <v>29.4</v>
      </c>
      <c r="F171" s="106">
        <v>18.37</v>
      </c>
      <c r="G171" s="106">
        <f t="shared" si="22"/>
        <v>9</v>
      </c>
      <c r="H171" s="106">
        <f t="shared" si="23"/>
        <v>1.8</v>
      </c>
      <c r="I171" s="106">
        <f t="shared" si="24"/>
        <v>10.8</v>
      </c>
    </row>
    <row r="172" spans="1:9" s="117" customFormat="1" x14ac:dyDescent="0.25">
      <c r="A172" s="309"/>
      <c r="B172" s="308"/>
      <c r="C172" s="236" t="s">
        <v>462</v>
      </c>
      <c r="D172" s="310"/>
      <c r="E172" s="164">
        <v>22.8</v>
      </c>
      <c r="F172" s="106">
        <v>18.37</v>
      </c>
      <c r="G172" s="106">
        <f t="shared" si="22"/>
        <v>6.98</v>
      </c>
      <c r="H172" s="106">
        <f t="shared" si="23"/>
        <v>1.4</v>
      </c>
      <c r="I172" s="106">
        <f t="shared" si="24"/>
        <v>8.3800000000000008</v>
      </c>
    </row>
    <row r="173" spans="1:9" s="117" customFormat="1" x14ac:dyDescent="0.25">
      <c r="A173" s="309"/>
      <c r="B173" s="308"/>
      <c r="C173" s="236" t="s">
        <v>108</v>
      </c>
      <c r="D173" s="310"/>
      <c r="E173" s="164">
        <v>6.6</v>
      </c>
      <c r="F173" s="106">
        <v>18.37</v>
      </c>
      <c r="G173" s="106">
        <f t="shared" si="22"/>
        <v>2.02</v>
      </c>
      <c r="H173" s="106">
        <f t="shared" si="23"/>
        <v>0.4</v>
      </c>
      <c r="I173" s="106">
        <f t="shared" si="24"/>
        <v>2.42</v>
      </c>
    </row>
    <row r="174" spans="1:9" s="117" customFormat="1" x14ac:dyDescent="0.25">
      <c r="A174" s="309"/>
      <c r="B174" s="308"/>
      <c r="C174" s="236" t="s">
        <v>463</v>
      </c>
      <c r="D174" s="310"/>
      <c r="E174" s="164">
        <v>4.2</v>
      </c>
      <c r="F174" s="106">
        <v>18.37</v>
      </c>
      <c r="G174" s="106">
        <f t="shared" si="22"/>
        <v>1.29</v>
      </c>
      <c r="H174" s="106">
        <f t="shared" si="23"/>
        <v>0.26</v>
      </c>
      <c r="I174" s="106">
        <f t="shared" si="24"/>
        <v>1.55</v>
      </c>
    </row>
    <row r="175" spans="1:9" s="117" customFormat="1" x14ac:dyDescent="0.25">
      <c r="A175" s="309" t="s">
        <v>51</v>
      </c>
      <c r="B175" s="308" t="s">
        <v>465</v>
      </c>
      <c r="C175" s="236" t="s">
        <v>466</v>
      </c>
      <c r="D175" s="313" t="s">
        <v>468</v>
      </c>
      <c r="E175" s="164">
        <v>5.4</v>
      </c>
      <c r="F175" s="106">
        <v>18.37</v>
      </c>
      <c r="G175" s="106">
        <f t="shared" si="22"/>
        <v>1.65</v>
      </c>
      <c r="H175" s="106">
        <f t="shared" si="23"/>
        <v>0.33</v>
      </c>
      <c r="I175" s="106">
        <f t="shared" si="24"/>
        <v>1.98</v>
      </c>
    </row>
    <row r="176" spans="1:9" s="117" customFormat="1" x14ac:dyDescent="0.25">
      <c r="A176" s="309"/>
      <c r="B176" s="308"/>
      <c r="C176" s="236" t="s">
        <v>192</v>
      </c>
      <c r="D176" s="313"/>
      <c r="E176" s="164">
        <v>13.8</v>
      </c>
      <c r="F176" s="106">
        <v>18.37</v>
      </c>
      <c r="G176" s="106">
        <f t="shared" si="22"/>
        <v>4.2300000000000004</v>
      </c>
      <c r="H176" s="106">
        <f t="shared" si="23"/>
        <v>0.85</v>
      </c>
      <c r="I176" s="106">
        <f t="shared" si="24"/>
        <v>5.08</v>
      </c>
    </row>
    <row r="177" spans="1:9" s="117" customFormat="1" x14ac:dyDescent="0.25">
      <c r="A177" s="309"/>
      <c r="B177" s="308"/>
      <c r="C177" s="236" t="s">
        <v>467</v>
      </c>
      <c r="D177" s="313"/>
      <c r="E177" s="164">
        <v>24</v>
      </c>
      <c r="F177" s="106">
        <v>18.37</v>
      </c>
      <c r="G177" s="106">
        <f t="shared" si="22"/>
        <v>7.35</v>
      </c>
      <c r="H177" s="106">
        <f t="shared" si="23"/>
        <v>1.47</v>
      </c>
      <c r="I177" s="106">
        <f t="shared" si="24"/>
        <v>8.82</v>
      </c>
    </row>
    <row r="178" spans="1:9" s="117" customFormat="1" ht="30" x14ac:dyDescent="0.25">
      <c r="A178" s="135" t="s">
        <v>52</v>
      </c>
      <c r="B178" s="236" t="s">
        <v>469</v>
      </c>
      <c r="C178" s="236" t="s">
        <v>151</v>
      </c>
      <c r="D178" s="237" t="s">
        <v>103</v>
      </c>
      <c r="E178" s="164">
        <v>216</v>
      </c>
      <c r="F178" s="106">
        <v>18.37</v>
      </c>
      <c r="G178" s="106">
        <f t="shared" si="22"/>
        <v>66.13</v>
      </c>
      <c r="H178" s="106">
        <f t="shared" si="23"/>
        <v>13.23</v>
      </c>
      <c r="I178" s="106">
        <f t="shared" si="24"/>
        <v>79.36</v>
      </c>
    </row>
    <row r="179" spans="1:9" s="117" customFormat="1" x14ac:dyDescent="0.25">
      <c r="A179" s="135" t="s">
        <v>470</v>
      </c>
      <c r="B179" s="312" t="s">
        <v>471</v>
      </c>
      <c r="C179" s="312"/>
      <c r="D179" s="312"/>
      <c r="E179" s="312"/>
      <c r="F179" s="312"/>
      <c r="G179" s="312"/>
      <c r="H179" s="312"/>
      <c r="I179" s="312"/>
    </row>
    <row r="180" spans="1:9" s="117" customFormat="1" x14ac:dyDescent="0.25">
      <c r="A180" s="135" t="s">
        <v>472</v>
      </c>
      <c r="B180" s="312" t="s">
        <v>473</v>
      </c>
      <c r="C180" s="312"/>
      <c r="D180" s="237" t="s">
        <v>474</v>
      </c>
      <c r="E180" s="164">
        <v>50.8</v>
      </c>
      <c r="F180" s="106">
        <v>18.37</v>
      </c>
      <c r="G180" s="106">
        <f t="shared" ref="G180:G195" si="25">ROUND((E180/60)*F180,2)</f>
        <v>15.55</v>
      </c>
      <c r="H180" s="106">
        <f t="shared" ref="H180:H195" si="26">ROUND(G180*20%,2)</f>
        <v>3.11</v>
      </c>
      <c r="I180" s="106">
        <f t="shared" ref="I180:I195" si="27">ROUND(G180+H180,2)</f>
        <v>18.66</v>
      </c>
    </row>
    <row r="181" spans="1:9" s="117" customFormat="1" x14ac:dyDescent="0.25">
      <c r="A181" s="135" t="s">
        <v>475</v>
      </c>
      <c r="B181" s="312" t="s">
        <v>476</v>
      </c>
      <c r="C181" s="312"/>
      <c r="D181" s="237" t="s">
        <v>474</v>
      </c>
      <c r="E181" s="164">
        <v>26.4</v>
      </c>
      <c r="F181" s="106">
        <v>18.37</v>
      </c>
      <c r="G181" s="106">
        <f t="shared" si="25"/>
        <v>8.08</v>
      </c>
      <c r="H181" s="106">
        <f t="shared" si="26"/>
        <v>1.62</v>
      </c>
      <c r="I181" s="106">
        <f t="shared" si="27"/>
        <v>9.6999999999999993</v>
      </c>
    </row>
    <row r="182" spans="1:9" s="117" customFormat="1" x14ac:dyDescent="0.25">
      <c r="A182" s="135" t="s">
        <v>477</v>
      </c>
      <c r="B182" s="312" t="s">
        <v>478</v>
      </c>
      <c r="C182" s="312"/>
      <c r="D182" s="237" t="s">
        <v>68</v>
      </c>
      <c r="E182" s="164">
        <v>93</v>
      </c>
      <c r="F182" s="106">
        <v>18.37</v>
      </c>
      <c r="G182" s="106">
        <f t="shared" si="25"/>
        <v>28.47</v>
      </c>
      <c r="H182" s="106">
        <f t="shared" si="26"/>
        <v>5.69</v>
      </c>
      <c r="I182" s="106">
        <f t="shared" si="27"/>
        <v>34.159999999999997</v>
      </c>
    </row>
    <row r="183" spans="1:9" s="117" customFormat="1" ht="26.25" x14ac:dyDescent="0.25">
      <c r="A183" s="309" t="s">
        <v>482</v>
      </c>
      <c r="B183" s="341" t="s">
        <v>481</v>
      </c>
      <c r="C183" s="242" t="s">
        <v>479</v>
      </c>
      <c r="D183" s="313" t="s">
        <v>68</v>
      </c>
      <c r="E183" s="164">
        <v>126.6</v>
      </c>
      <c r="F183" s="106">
        <v>18.37</v>
      </c>
      <c r="G183" s="106">
        <f t="shared" si="25"/>
        <v>38.76</v>
      </c>
      <c r="H183" s="106">
        <f t="shared" si="26"/>
        <v>7.75</v>
      </c>
      <c r="I183" s="106">
        <f t="shared" si="27"/>
        <v>46.51</v>
      </c>
    </row>
    <row r="184" spans="1:9" s="117" customFormat="1" ht="26.25" x14ac:dyDescent="0.25">
      <c r="A184" s="309"/>
      <c r="B184" s="341"/>
      <c r="C184" s="242" t="s">
        <v>480</v>
      </c>
      <c r="D184" s="313"/>
      <c r="E184" s="164">
        <v>178.2</v>
      </c>
      <c r="F184" s="106">
        <v>18.37</v>
      </c>
      <c r="G184" s="106">
        <f t="shared" si="25"/>
        <v>54.56</v>
      </c>
      <c r="H184" s="106">
        <f t="shared" si="26"/>
        <v>10.91</v>
      </c>
      <c r="I184" s="106">
        <f t="shared" si="27"/>
        <v>65.47</v>
      </c>
    </row>
    <row r="185" spans="1:9" s="124" customFormat="1" x14ac:dyDescent="0.25">
      <c r="A185" s="135" t="s">
        <v>483</v>
      </c>
      <c r="B185" s="312" t="s">
        <v>484</v>
      </c>
      <c r="C185" s="312"/>
      <c r="D185" s="237" t="s">
        <v>68</v>
      </c>
      <c r="E185" s="164">
        <v>9.24</v>
      </c>
      <c r="F185" s="106">
        <v>18.37</v>
      </c>
      <c r="G185" s="106">
        <f t="shared" si="25"/>
        <v>2.83</v>
      </c>
      <c r="H185" s="106">
        <f t="shared" si="26"/>
        <v>0.56999999999999995</v>
      </c>
      <c r="I185" s="106">
        <f t="shared" si="27"/>
        <v>3.4</v>
      </c>
    </row>
    <row r="186" spans="1:9" s="124" customFormat="1" x14ac:dyDescent="0.25">
      <c r="A186" s="135" t="s">
        <v>485</v>
      </c>
      <c r="B186" s="312" t="s">
        <v>486</v>
      </c>
      <c r="C186" s="312"/>
      <c r="D186" s="237" t="s">
        <v>68</v>
      </c>
      <c r="E186" s="164">
        <v>47.4</v>
      </c>
      <c r="F186" s="106">
        <v>18.37</v>
      </c>
      <c r="G186" s="106">
        <f t="shared" si="25"/>
        <v>14.51</v>
      </c>
      <c r="H186" s="106">
        <f t="shared" si="26"/>
        <v>2.9</v>
      </c>
      <c r="I186" s="106">
        <f t="shared" si="27"/>
        <v>17.41</v>
      </c>
    </row>
    <row r="187" spans="1:9" s="124" customFormat="1" x14ac:dyDescent="0.25">
      <c r="A187" s="309" t="s">
        <v>487</v>
      </c>
      <c r="B187" s="312" t="s">
        <v>488</v>
      </c>
      <c r="C187" s="236" t="s">
        <v>109</v>
      </c>
      <c r="D187" s="313" t="s">
        <v>474</v>
      </c>
      <c r="E187" s="164">
        <v>3.36</v>
      </c>
      <c r="F187" s="106">
        <v>18.37</v>
      </c>
      <c r="G187" s="106">
        <f t="shared" si="25"/>
        <v>1.03</v>
      </c>
      <c r="H187" s="106">
        <f t="shared" si="26"/>
        <v>0.21</v>
      </c>
      <c r="I187" s="106">
        <f t="shared" si="27"/>
        <v>1.24</v>
      </c>
    </row>
    <row r="188" spans="1:9" s="124" customFormat="1" x14ac:dyDescent="0.25">
      <c r="A188" s="309"/>
      <c r="B188" s="312"/>
      <c r="C188" s="236" t="s">
        <v>110</v>
      </c>
      <c r="D188" s="313"/>
      <c r="E188" s="164">
        <v>4.2</v>
      </c>
      <c r="F188" s="106">
        <v>18.37</v>
      </c>
      <c r="G188" s="106">
        <f t="shared" si="25"/>
        <v>1.29</v>
      </c>
      <c r="H188" s="106">
        <f t="shared" si="26"/>
        <v>0.26</v>
      </c>
      <c r="I188" s="106">
        <f t="shared" si="27"/>
        <v>1.55</v>
      </c>
    </row>
    <row r="189" spans="1:9" s="124" customFormat="1" x14ac:dyDescent="0.25">
      <c r="A189" s="135" t="s">
        <v>489</v>
      </c>
      <c r="B189" s="312" t="s">
        <v>490</v>
      </c>
      <c r="C189" s="312"/>
      <c r="D189" s="237" t="s">
        <v>474</v>
      </c>
      <c r="E189" s="164">
        <v>6.72</v>
      </c>
      <c r="F189" s="106">
        <v>18.37</v>
      </c>
      <c r="G189" s="106">
        <f t="shared" si="25"/>
        <v>2.06</v>
      </c>
      <c r="H189" s="106">
        <f t="shared" si="26"/>
        <v>0.41</v>
      </c>
      <c r="I189" s="106">
        <f t="shared" si="27"/>
        <v>2.4700000000000002</v>
      </c>
    </row>
    <row r="190" spans="1:9" s="124" customFormat="1" x14ac:dyDescent="0.25">
      <c r="A190" s="135" t="s">
        <v>491</v>
      </c>
      <c r="B190" s="290" t="s">
        <v>492</v>
      </c>
      <c r="C190" s="290"/>
      <c r="D190" s="237" t="s">
        <v>141</v>
      </c>
      <c r="E190" s="164">
        <v>4.2</v>
      </c>
      <c r="F190" s="106">
        <v>18.37</v>
      </c>
      <c r="G190" s="106">
        <f t="shared" si="25"/>
        <v>1.29</v>
      </c>
      <c r="H190" s="106">
        <f t="shared" si="26"/>
        <v>0.26</v>
      </c>
      <c r="I190" s="106">
        <f t="shared" si="27"/>
        <v>1.55</v>
      </c>
    </row>
    <row r="191" spans="1:9" s="124" customFormat="1" x14ac:dyDescent="0.25">
      <c r="A191" s="309" t="s">
        <v>494</v>
      </c>
      <c r="B191" s="308" t="s">
        <v>493</v>
      </c>
      <c r="C191" s="236" t="s">
        <v>139</v>
      </c>
      <c r="D191" s="310" t="s">
        <v>68</v>
      </c>
      <c r="E191" s="164">
        <v>3.24</v>
      </c>
      <c r="F191" s="106">
        <v>18.37</v>
      </c>
      <c r="G191" s="106">
        <f t="shared" si="25"/>
        <v>0.99</v>
      </c>
      <c r="H191" s="106">
        <f t="shared" si="26"/>
        <v>0.2</v>
      </c>
      <c r="I191" s="106">
        <f t="shared" si="27"/>
        <v>1.19</v>
      </c>
    </row>
    <row r="192" spans="1:9" s="15" customFormat="1" x14ac:dyDescent="0.25">
      <c r="A192" s="309"/>
      <c r="B192" s="308"/>
      <c r="C192" s="236" t="s">
        <v>140</v>
      </c>
      <c r="D192" s="310"/>
      <c r="E192" s="243">
        <v>5.04</v>
      </c>
      <c r="F192" s="106">
        <v>18.37</v>
      </c>
      <c r="G192" s="106">
        <f t="shared" si="25"/>
        <v>1.54</v>
      </c>
      <c r="H192" s="106">
        <f t="shared" si="26"/>
        <v>0.31</v>
      </c>
      <c r="I192" s="106">
        <f t="shared" si="27"/>
        <v>1.85</v>
      </c>
    </row>
    <row r="193" spans="1:9" x14ac:dyDescent="0.25">
      <c r="A193" s="142" t="s">
        <v>496</v>
      </c>
      <c r="B193" s="289" t="s">
        <v>495</v>
      </c>
      <c r="C193" s="289"/>
      <c r="D193" s="144" t="s">
        <v>474</v>
      </c>
      <c r="E193" s="108">
        <v>37.200000000000003</v>
      </c>
      <c r="F193" s="106">
        <v>18.37</v>
      </c>
      <c r="G193" s="106">
        <f t="shared" si="25"/>
        <v>11.39</v>
      </c>
      <c r="H193" s="106">
        <f t="shared" si="26"/>
        <v>2.2799999999999998</v>
      </c>
      <c r="I193" s="106">
        <f t="shared" si="27"/>
        <v>13.67</v>
      </c>
    </row>
    <row r="194" spans="1:9" x14ac:dyDescent="0.25">
      <c r="A194" s="142" t="s">
        <v>497</v>
      </c>
      <c r="B194" s="308" t="s">
        <v>498</v>
      </c>
      <c r="C194" s="308"/>
      <c r="D194" s="144" t="s">
        <v>68</v>
      </c>
      <c r="E194" s="143">
        <v>42</v>
      </c>
      <c r="F194" s="106">
        <v>18.37</v>
      </c>
      <c r="G194" s="106">
        <f t="shared" si="25"/>
        <v>12.86</v>
      </c>
      <c r="H194" s="106">
        <f t="shared" si="26"/>
        <v>2.57</v>
      </c>
      <c r="I194" s="106">
        <f t="shared" si="27"/>
        <v>15.43</v>
      </c>
    </row>
    <row r="195" spans="1:9" x14ac:dyDescent="0.25">
      <c r="A195" s="142" t="s">
        <v>499</v>
      </c>
      <c r="B195" s="289" t="s">
        <v>500</v>
      </c>
      <c r="C195" s="289"/>
      <c r="D195" s="144" t="s">
        <v>78</v>
      </c>
      <c r="E195" s="108">
        <v>33.6</v>
      </c>
      <c r="F195" s="106">
        <v>18.37</v>
      </c>
      <c r="G195" s="106">
        <f t="shared" si="25"/>
        <v>10.29</v>
      </c>
      <c r="H195" s="106">
        <f t="shared" si="26"/>
        <v>2.06</v>
      </c>
      <c r="I195" s="106">
        <f t="shared" si="27"/>
        <v>12.35</v>
      </c>
    </row>
    <row r="196" spans="1:9" x14ac:dyDescent="0.25">
      <c r="A196" s="189" t="s">
        <v>9</v>
      </c>
      <c r="B196" s="311" t="s">
        <v>501</v>
      </c>
      <c r="C196" s="311"/>
      <c r="D196" s="311"/>
      <c r="E196" s="311"/>
      <c r="F196" s="311"/>
      <c r="G196" s="311"/>
      <c r="H196" s="311"/>
      <c r="I196" s="311"/>
    </row>
    <row r="197" spans="1:9" x14ac:dyDescent="0.25">
      <c r="A197" s="142" t="s">
        <v>53</v>
      </c>
      <c r="B197" s="290" t="s">
        <v>502</v>
      </c>
      <c r="C197" s="290"/>
      <c r="D197" s="290"/>
      <c r="E197" s="290"/>
      <c r="F197" s="290"/>
      <c r="G197" s="290"/>
      <c r="H197" s="290"/>
      <c r="I197" s="290"/>
    </row>
    <row r="198" spans="1:9" x14ac:dyDescent="0.25">
      <c r="A198" s="125" t="s">
        <v>504</v>
      </c>
      <c r="B198" s="289" t="s">
        <v>503</v>
      </c>
      <c r="C198" s="289"/>
      <c r="D198" s="176" t="s">
        <v>68</v>
      </c>
      <c r="E198" s="108">
        <v>27.6</v>
      </c>
      <c r="F198" s="106">
        <v>18.37</v>
      </c>
      <c r="G198" s="106">
        <f t="shared" ref="G198:G200" si="28">ROUND((E198/60)*F198,2)</f>
        <v>8.4499999999999993</v>
      </c>
      <c r="H198" s="106">
        <f t="shared" ref="H198:H200" si="29">ROUND(G198*20%,2)</f>
        <v>1.69</v>
      </c>
      <c r="I198" s="106">
        <f t="shared" ref="I198:I200" si="30">ROUND(G198+H198,2)</f>
        <v>10.14</v>
      </c>
    </row>
    <row r="199" spans="1:9" x14ac:dyDescent="0.25">
      <c r="A199" s="125" t="s">
        <v>505</v>
      </c>
      <c r="B199" s="289" t="s">
        <v>506</v>
      </c>
      <c r="C199" s="289"/>
      <c r="D199" s="176" t="s">
        <v>116</v>
      </c>
      <c r="E199" s="108">
        <v>8.4</v>
      </c>
      <c r="F199" s="106">
        <v>18.37</v>
      </c>
      <c r="G199" s="106">
        <f t="shared" si="28"/>
        <v>2.57</v>
      </c>
      <c r="H199" s="106">
        <f t="shared" si="29"/>
        <v>0.51</v>
      </c>
      <c r="I199" s="106">
        <f t="shared" si="30"/>
        <v>3.08</v>
      </c>
    </row>
    <row r="200" spans="1:9" x14ac:dyDescent="0.25">
      <c r="A200" s="125" t="s">
        <v>507</v>
      </c>
      <c r="B200" s="289" t="s">
        <v>508</v>
      </c>
      <c r="C200" s="289"/>
      <c r="D200" s="176" t="s">
        <v>84</v>
      </c>
      <c r="E200" s="108">
        <v>21.6</v>
      </c>
      <c r="F200" s="106">
        <v>18.37</v>
      </c>
      <c r="G200" s="106">
        <f t="shared" si="28"/>
        <v>6.61</v>
      </c>
      <c r="H200" s="106">
        <f t="shared" si="29"/>
        <v>1.32</v>
      </c>
      <c r="I200" s="106">
        <f t="shared" si="30"/>
        <v>7.93</v>
      </c>
    </row>
    <row r="201" spans="1:9" x14ac:dyDescent="0.25">
      <c r="A201" s="142" t="s">
        <v>54</v>
      </c>
      <c r="B201" s="290" t="s">
        <v>510</v>
      </c>
      <c r="C201" s="290"/>
      <c r="D201" s="290"/>
      <c r="E201" s="290"/>
      <c r="F201" s="290"/>
      <c r="G201" s="290"/>
      <c r="H201" s="290"/>
      <c r="I201" s="290"/>
    </row>
    <row r="202" spans="1:9" x14ac:dyDescent="0.25">
      <c r="A202" s="142" t="s">
        <v>511</v>
      </c>
      <c r="B202" s="289" t="s">
        <v>512</v>
      </c>
      <c r="C202" s="289"/>
      <c r="D202" s="307" t="s">
        <v>509</v>
      </c>
      <c r="E202" s="140">
        <v>35.4</v>
      </c>
      <c r="F202" s="106">
        <v>18.37</v>
      </c>
      <c r="G202" s="106">
        <f t="shared" ref="G202:G203" si="31">ROUND((E202/60)*F202,2)</f>
        <v>10.84</v>
      </c>
      <c r="H202" s="106">
        <f t="shared" ref="H202:H203" si="32">ROUND(G202*20%,2)</f>
        <v>2.17</v>
      </c>
      <c r="I202" s="106">
        <f t="shared" ref="I202:I203" si="33">ROUND(G202+H202,2)</f>
        <v>13.01</v>
      </c>
    </row>
    <row r="203" spans="1:9" x14ac:dyDescent="0.25">
      <c r="A203" s="141" t="s">
        <v>513</v>
      </c>
      <c r="B203" s="289" t="s">
        <v>514</v>
      </c>
      <c r="C203" s="289"/>
      <c r="D203" s="307"/>
      <c r="E203" s="140">
        <v>46.8</v>
      </c>
      <c r="F203" s="106">
        <v>18.37</v>
      </c>
      <c r="G203" s="106">
        <f t="shared" si="31"/>
        <v>14.33</v>
      </c>
      <c r="H203" s="106">
        <f t="shared" si="32"/>
        <v>2.87</v>
      </c>
      <c r="I203" s="106">
        <f t="shared" si="33"/>
        <v>17.2</v>
      </c>
    </row>
    <row r="204" spans="1:9" x14ac:dyDescent="0.25">
      <c r="A204" s="141" t="s">
        <v>55</v>
      </c>
      <c r="B204" s="290" t="s">
        <v>515</v>
      </c>
      <c r="C204" s="290"/>
      <c r="D204" s="290"/>
      <c r="E204" s="290"/>
      <c r="F204" s="290"/>
      <c r="G204" s="290"/>
      <c r="H204" s="290"/>
      <c r="I204" s="290"/>
    </row>
    <row r="205" spans="1:9" x14ac:dyDescent="0.25">
      <c r="A205" s="141" t="s">
        <v>517</v>
      </c>
      <c r="B205" s="289" t="s">
        <v>516</v>
      </c>
      <c r="C205" s="289"/>
      <c r="D205" s="289" t="s">
        <v>130</v>
      </c>
      <c r="E205" s="140">
        <v>23.4</v>
      </c>
      <c r="F205" s="106">
        <v>18.37</v>
      </c>
      <c r="G205" s="106">
        <f t="shared" ref="G205:G210" si="34">ROUND((E205/60)*F205,2)</f>
        <v>7.16</v>
      </c>
      <c r="H205" s="106">
        <f t="shared" ref="H205:H210" si="35">ROUND(G205*20%,2)</f>
        <v>1.43</v>
      </c>
      <c r="I205" s="106">
        <f t="shared" ref="I205:I210" si="36">ROUND(G205+H205,2)</f>
        <v>8.59</v>
      </c>
    </row>
    <row r="206" spans="1:9" x14ac:dyDescent="0.25">
      <c r="A206" s="141" t="s">
        <v>519</v>
      </c>
      <c r="B206" s="289" t="s">
        <v>518</v>
      </c>
      <c r="C206" s="289"/>
      <c r="D206" s="289"/>
      <c r="E206" s="140">
        <v>16.2</v>
      </c>
      <c r="F206" s="106">
        <v>18.37</v>
      </c>
      <c r="G206" s="106">
        <f t="shared" si="34"/>
        <v>4.96</v>
      </c>
      <c r="H206" s="106">
        <f t="shared" si="35"/>
        <v>0.99</v>
      </c>
      <c r="I206" s="106">
        <f t="shared" si="36"/>
        <v>5.95</v>
      </c>
    </row>
    <row r="207" spans="1:9" ht="18" x14ac:dyDescent="0.25">
      <c r="A207" s="293" t="s">
        <v>56</v>
      </c>
      <c r="B207" s="289" t="s">
        <v>520</v>
      </c>
      <c r="C207" s="175" t="s">
        <v>531</v>
      </c>
      <c r="D207" s="289" t="s">
        <v>116</v>
      </c>
      <c r="E207" s="140">
        <v>21.6</v>
      </c>
      <c r="F207" s="106">
        <v>18.37</v>
      </c>
      <c r="G207" s="106">
        <f t="shared" si="34"/>
        <v>6.61</v>
      </c>
      <c r="H207" s="106">
        <f t="shared" si="35"/>
        <v>1.32</v>
      </c>
      <c r="I207" s="106">
        <f t="shared" si="36"/>
        <v>7.93</v>
      </c>
    </row>
    <row r="208" spans="1:9" ht="18" x14ac:dyDescent="0.25">
      <c r="A208" s="293"/>
      <c r="B208" s="289"/>
      <c r="C208" s="175" t="s">
        <v>532</v>
      </c>
      <c r="D208" s="289"/>
      <c r="E208" s="140">
        <v>28.2</v>
      </c>
      <c r="F208" s="106">
        <v>18.37</v>
      </c>
      <c r="G208" s="106">
        <f t="shared" si="34"/>
        <v>8.6300000000000008</v>
      </c>
      <c r="H208" s="106">
        <f t="shared" si="35"/>
        <v>1.73</v>
      </c>
      <c r="I208" s="106">
        <f t="shared" si="36"/>
        <v>10.36</v>
      </c>
    </row>
    <row r="209" spans="1:9" ht="18" x14ac:dyDescent="0.25">
      <c r="A209" s="293"/>
      <c r="B209" s="289"/>
      <c r="C209" s="175" t="s">
        <v>533</v>
      </c>
      <c r="D209" s="289"/>
      <c r="E209" s="140">
        <v>32.4</v>
      </c>
      <c r="F209" s="106">
        <v>18.37</v>
      </c>
      <c r="G209" s="106">
        <f t="shared" si="34"/>
        <v>9.92</v>
      </c>
      <c r="H209" s="106">
        <f t="shared" si="35"/>
        <v>1.98</v>
      </c>
      <c r="I209" s="106">
        <f t="shared" si="36"/>
        <v>11.9</v>
      </c>
    </row>
    <row r="210" spans="1:9" x14ac:dyDescent="0.25">
      <c r="A210" s="141" t="s">
        <v>526</v>
      </c>
      <c r="B210" s="289" t="s">
        <v>525</v>
      </c>
      <c r="C210" s="289"/>
      <c r="D210" s="22" t="s">
        <v>68</v>
      </c>
      <c r="E210" s="140">
        <v>31.2</v>
      </c>
      <c r="F210" s="106">
        <v>18.37</v>
      </c>
      <c r="G210" s="106">
        <f t="shared" si="34"/>
        <v>9.5500000000000007</v>
      </c>
      <c r="H210" s="106">
        <f t="shared" si="35"/>
        <v>1.91</v>
      </c>
      <c r="I210" s="106">
        <f t="shared" si="36"/>
        <v>11.46</v>
      </c>
    </row>
    <row r="211" spans="1:9" x14ac:dyDescent="0.25">
      <c r="A211" s="141" t="s">
        <v>528</v>
      </c>
      <c r="B211" s="291" t="s">
        <v>527</v>
      </c>
      <c r="C211" s="291"/>
      <c r="D211" s="291"/>
      <c r="E211" s="291"/>
      <c r="F211" s="291"/>
      <c r="G211" s="291"/>
      <c r="H211" s="291"/>
      <c r="I211" s="291"/>
    </row>
    <row r="212" spans="1:9" x14ac:dyDescent="0.25">
      <c r="A212" s="292" t="s">
        <v>530</v>
      </c>
      <c r="B212" s="289" t="s">
        <v>529</v>
      </c>
      <c r="C212" s="173" t="s">
        <v>521</v>
      </c>
      <c r="D212" s="294" t="s">
        <v>522</v>
      </c>
      <c r="E212" s="140">
        <v>36</v>
      </c>
      <c r="F212" s="106">
        <v>18.37</v>
      </c>
      <c r="G212" s="106">
        <f t="shared" ref="G212:G242" si="37">ROUND((E212/60)*F212,2)</f>
        <v>11.02</v>
      </c>
      <c r="H212" s="106">
        <f t="shared" ref="H212:H242" si="38">ROUND(G212*20%,2)</f>
        <v>2.2000000000000002</v>
      </c>
      <c r="I212" s="106">
        <f t="shared" ref="I212:I242" si="39">ROUND(G212+H212,2)</f>
        <v>13.22</v>
      </c>
    </row>
    <row r="213" spans="1:9" ht="30" x14ac:dyDescent="0.25">
      <c r="A213" s="292"/>
      <c r="B213" s="289"/>
      <c r="C213" s="173" t="s">
        <v>523</v>
      </c>
      <c r="D213" s="294"/>
      <c r="E213" s="140">
        <v>54</v>
      </c>
      <c r="F213" s="106">
        <v>18.37</v>
      </c>
      <c r="G213" s="106">
        <f t="shared" si="37"/>
        <v>16.53</v>
      </c>
      <c r="H213" s="106">
        <f t="shared" si="38"/>
        <v>3.31</v>
      </c>
      <c r="I213" s="106">
        <f t="shared" si="39"/>
        <v>19.84</v>
      </c>
    </row>
    <row r="214" spans="1:9" x14ac:dyDescent="0.25">
      <c r="A214" s="292" t="s">
        <v>535</v>
      </c>
      <c r="B214" s="289" t="s">
        <v>534</v>
      </c>
      <c r="C214" s="173" t="s">
        <v>521</v>
      </c>
      <c r="D214" s="294" t="s">
        <v>522</v>
      </c>
      <c r="E214" s="140">
        <v>48</v>
      </c>
      <c r="F214" s="106">
        <v>18.37</v>
      </c>
      <c r="G214" s="106">
        <f t="shared" si="37"/>
        <v>14.7</v>
      </c>
      <c r="H214" s="106">
        <f t="shared" si="38"/>
        <v>2.94</v>
      </c>
      <c r="I214" s="106">
        <f t="shared" si="39"/>
        <v>17.64</v>
      </c>
    </row>
    <row r="215" spans="1:9" ht="30" x14ac:dyDescent="0.25">
      <c r="A215" s="292"/>
      <c r="B215" s="289"/>
      <c r="C215" s="173" t="s">
        <v>523</v>
      </c>
      <c r="D215" s="294"/>
      <c r="E215" s="140">
        <v>66</v>
      </c>
      <c r="F215" s="106">
        <v>18.37</v>
      </c>
      <c r="G215" s="106">
        <f t="shared" si="37"/>
        <v>20.21</v>
      </c>
      <c r="H215" s="106">
        <f t="shared" si="38"/>
        <v>4.04</v>
      </c>
      <c r="I215" s="106">
        <f t="shared" si="39"/>
        <v>24.25</v>
      </c>
    </row>
    <row r="216" spans="1:9" x14ac:dyDescent="0.25">
      <c r="A216" s="141" t="s">
        <v>537</v>
      </c>
      <c r="B216" s="289" t="s">
        <v>536</v>
      </c>
      <c r="C216" s="289"/>
      <c r="D216" s="22" t="s">
        <v>68</v>
      </c>
      <c r="E216" s="140">
        <v>24</v>
      </c>
      <c r="F216" s="106">
        <v>18.37</v>
      </c>
      <c r="G216" s="106">
        <f t="shared" si="37"/>
        <v>7.35</v>
      </c>
      <c r="H216" s="106">
        <f t="shared" si="38"/>
        <v>1.47</v>
      </c>
      <c r="I216" s="106">
        <f t="shared" si="39"/>
        <v>8.82</v>
      </c>
    </row>
    <row r="217" spans="1:9" x14ac:dyDescent="0.25">
      <c r="A217" s="141" t="s">
        <v>539</v>
      </c>
      <c r="B217" s="289" t="s">
        <v>538</v>
      </c>
      <c r="C217" s="289"/>
      <c r="D217" s="22" t="s">
        <v>68</v>
      </c>
      <c r="E217" s="140">
        <v>14.4</v>
      </c>
      <c r="F217" s="106">
        <v>18.37</v>
      </c>
      <c r="G217" s="106">
        <f t="shared" si="37"/>
        <v>4.41</v>
      </c>
      <c r="H217" s="106">
        <f t="shared" si="38"/>
        <v>0.88</v>
      </c>
      <c r="I217" s="106">
        <f t="shared" si="39"/>
        <v>5.29</v>
      </c>
    </row>
    <row r="218" spans="1:9" x14ac:dyDescent="0.25">
      <c r="A218" s="141" t="s">
        <v>541</v>
      </c>
      <c r="B218" s="289" t="s">
        <v>540</v>
      </c>
      <c r="C218" s="289"/>
      <c r="D218" s="22" t="s">
        <v>68</v>
      </c>
      <c r="E218" s="140">
        <v>12</v>
      </c>
      <c r="F218" s="106">
        <v>18.37</v>
      </c>
      <c r="G218" s="106">
        <f t="shared" si="37"/>
        <v>3.67</v>
      </c>
      <c r="H218" s="106">
        <f t="shared" si="38"/>
        <v>0.73</v>
      </c>
      <c r="I218" s="106">
        <f t="shared" si="39"/>
        <v>4.4000000000000004</v>
      </c>
    </row>
    <row r="219" spans="1:9" x14ac:dyDescent="0.25">
      <c r="A219" s="141" t="s">
        <v>543</v>
      </c>
      <c r="B219" s="289" t="s">
        <v>542</v>
      </c>
      <c r="C219" s="289"/>
      <c r="D219" s="22" t="s">
        <v>68</v>
      </c>
      <c r="E219" s="140">
        <v>12</v>
      </c>
      <c r="F219" s="106">
        <v>18.37</v>
      </c>
      <c r="G219" s="106">
        <f t="shared" si="37"/>
        <v>3.67</v>
      </c>
      <c r="H219" s="106">
        <f t="shared" si="38"/>
        <v>0.73</v>
      </c>
      <c r="I219" s="106">
        <f t="shared" si="39"/>
        <v>4.4000000000000004</v>
      </c>
    </row>
    <row r="220" spans="1:9" s="172" customFormat="1" x14ac:dyDescent="0.25">
      <c r="A220" s="280" t="s">
        <v>562</v>
      </c>
      <c r="B220" s="358" t="s">
        <v>563</v>
      </c>
      <c r="C220" s="183" t="s">
        <v>564</v>
      </c>
      <c r="D220" s="347" t="s">
        <v>84</v>
      </c>
      <c r="E220" s="190">
        <v>186</v>
      </c>
      <c r="F220" s="106">
        <v>18.37</v>
      </c>
      <c r="G220" s="106">
        <f t="shared" si="37"/>
        <v>56.95</v>
      </c>
      <c r="H220" s="106">
        <f t="shared" si="38"/>
        <v>11.39</v>
      </c>
      <c r="I220" s="106">
        <f t="shared" si="39"/>
        <v>68.34</v>
      </c>
    </row>
    <row r="221" spans="1:9" s="172" customFormat="1" x14ac:dyDescent="0.25">
      <c r="A221" s="299"/>
      <c r="B221" s="359"/>
      <c r="C221" s="183" t="s">
        <v>565</v>
      </c>
      <c r="D221" s="348"/>
      <c r="E221" s="190">
        <v>108</v>
      </c>
      <c r="F221" s="106">
        <v>18.37</v>
      </c>
      <c r="G221" s="106">
        <f t="shared" si="37"/>
        <v>33.07</v>
      </c>
      <c r="H221" s="106">
        <f t="shared" si="38"/>
        <v>6.61</v>
      </c>
      <c r="I221" s="106">
        <f t="shared" si="39"/>
        <v>39.68</v>
      </c>
    </row>
    <row r="222" spans="1:9" s="172" customFormat="1" x14ac:dyDescent="0.25">
      <c r="A222" s="281"/>
      <c r="B222" s="360"/>
      <c r="C222" s="183" t="s">
        <v>566</v>
      </c>
      <c r="D222" s="349"/>
      <c r="E222" s="190">
        <v>90</v>
      </c>
      <c r="F222" s="106">
        <v>18.37</v>
      </c>
      <c r="G222" s="106">
        <f t="shared" si="37"/>
        <v>27.56</v>
      </c>
      <c r="H222" s="106">
        <f t="shared" si="38"/>
        <v>5.51</v>
      </c>
      <c r="I222" s="106">
        <f t="shared" si="39"/>
        <v>33.07</v>
      </c>
    </row>
    <row r="223" spans="1:9" s="172" customFormat="1" x14ac:dyDescent="0.25">
      <c r="A223" s="280" t="s">
        <v>567</v>
      </c>
      <c r="B223" s="358" t="s">
        <v>568</v>
      </c>
      <c r="C223" s="183" t="s">
        <v>569</v>
      </c>
      <c r="D223" s="305" t="s">
        <v>84</v>
      </c>
      <c r="E223" s="190">
        <v>10.8</v>
      </c>
      <c r="F223" s="106">
        <v>18.37</v>
      </c>
      <c r="G223" s="106">
        <f t="shared" si="37"/>
        <v>3.31</v>
      </c>
      <c r="H223" s="106">
        <f t="shared" si="38"/>
        <v>0.66</v>
      </c>
      <c r="I223" s="106">
        <f t="shared" si="39"/>
        <v>3.97</v>
      </c>
    </row>
    <row r="224" spans="1:9" s="172" customFormat="1" x14ac:dyDescent="0.25">
      <c r="A224" s="281"/>
      <c r="B224" s="360"/>
      <c r="C224" s="183" t="s">
        <v>570</v>
      </c>
      <c r="D224" s="306"/>
      <c r="E224" s="190">
        <v>19.2</v>
      </c>
      <c r="F224" s="106">
        <v>18.37</v>
      </c>
      <c r="G224" s="106">
        <f t="shared" si="37"/>
        <v>5.88</v>
      </c>
      <c r="H224" s="106">
        <f t="shared" si="38"/>
        <v>1.18</v>
      </c>
      <c r="I224" s="106">
        <f t="shared" si="39"/>
        <v>7.06</v>
      </c>
    </row>
    <row r="225" spans="1:9" s="172" customFormat="1" x14ac:dyDescent="0.25">
      <c r="A225" s="280">
        <v>3.13</v>
      </c>
      <c r="B225" s="303" t="s">
        <v>571</v>
      </c>
      <c r="C225" s="183" t="s">
        <v>572</v>
      </c>
      <c r="D225" s="305" t="s">
        <v>141</v>
      </c>
      <c r="E225" s="190">
        <v>117.6</v>
      </c>
      <c r="F225" s="106">
        <v>18.37</v>
      </c>
      <c r="G225" s="106">
        <f t="shared" si="37"/>
        <v>36.01</v>
      </c>
      <c r="H225" s="106">
        <f t="shared" si="38"/>
        <v>7.2</v>
      </c>
      <c r="I225" s="106">
        <f t="shared" si="39"/>
        <v>43.21</v>
      </c>
    </row>
    <row r="226" spans="1:9" s="172" customFormat="1" x14ac:dyDescent="0.25">
      <c r="A226" s="281"/>
      <c r="B226" s="304"/>
      <c r="C226" s="183" t="s">
        <v>573</v>
      </c>
      <c r="D226" s="306"/>
      <c r="E226" s="190">
        <v>34.799999999999997</v>
      </c>
      <c r="F226" s="106">
        <v>18.37</v>
      </c>
      <c r="G226" s="106">
        <f t="shared" si="37"/>
        <v>10.65</v>
      </c>
      <c r="H226" s="106">
        <f t="shared" si="38"/>
        <v>2.13</v>
      </c>
      <c r="I226" s="106">
        <f t="shared" si="39"/>
        <v>12.78</v>
      </c>
    </row>
    <row r="227" spans="1:9" s="172" customFormat="1" x14ac:dyDescent="0.25">
      <c r="A227" s="300">
        <v>3.14</v>
      </c>
      <c r="B227" s="358" t="s">
        <v>574</v>
      </c>
      <c r="C227" s="183" t="s">
        <v>575</v>
      </c>
      <c r="D227" s="347" t="s">
        <v>84</v>
      </c>
      <c r="E227" s="190">
        <v>30</v>
      </c>
      <c r="F227" s="106">
        <v>18.37</v>
      </c>
      <c r="G227" s="106">
        <f t="shared" si="37"/>
        <v>9.19</v>
      </c>
      <c r="H227" s="106">
        <f t="shared" si="38"/>
        <v>1.84</v>
      </c>
      <c r="I227" s="106">
        <f t="shared" si="39"/>
        <v>11.03</v>
      </c>
    </row>
    <row r="228" spans="1:9" s="172" customFormat="1" x14ac:dyDescent="0.25">
      <c r="A228" s="301"/>
      <c r="B228" s="359"/>
      <c r="C228" s="183" t="s">
        <v>576</v>
      </c>
      <c r="D228" s="348"/>
      <c r="E228" s="190">
        <v>14.4</v>
      </c>
      <c r="F228" s="106">
        <v>18.37</v>
      </c>
      <c r="G228" s="106">
        <f t="shared" si="37"/>
        <v>4.41</v>
      </c>
      <c r="H228" s="106">
        <f t="shared" si="38"/>
        <v>0.88</v>
      </c>
      <c r="I228" s="106">
        <f t="shared" si="39"/>
        <v>5.29</v>
      </c>
    </row>
    <row r="229" spans="1:9" s="172" customFormat="1" x14ac:dyDescent="0.25">
      <c r="A229" s="301"/>
      <c r="B229" s="359"/>
      <c r="C229" s="183" t="s">
        <v>577</v>
      </c>
      <c r="D229" s="348"/>
      <c r="E229" s="190">
        <v>36.6</v>
      </c>
      <c r="F229" s="106">
        <v>18.37</v>
      </c>
      <c r="G229" s="106">
        <f t="shared" si="37"/>
        <v>11.21</v>
      </c>
      <c r="H229" s="106">
        <f t="shared" si="38"/>
        <v>2.2400000000000002</v>
      </c>
      <c r="I229" s="106">
        <f t="shared" si="39"/>
        <v>13.45</v>
      </c>
    </row>
    <row r="230" spans="1:9" s="172" customFormat="1" x14ac:dyDescent="0.25">
      <c r="A230" s="302"/>
      <c r="B230" s="360"/>
      <c r="C230" s="183" t="s">
        <v>578</v>
      </c>
      <c r="D230" s="349"/>
      <c r="E230" s="190">
        <v>51.6</v>
      </c>
      <c r="F230" s="106">
        <v>18.37</v>
      </c>
      <c r="G230" s="106">
        <f t="shared" si="37"/>
        <v>15.8</v>
      </c>
      <c r="H230" s="106">
        <f t="shared" si="38"/>
        <v>3.16</v>
      </c>
      <c r="I230" s="106">
        <f t="shared" si="39"/>
        <v>18.96</v>
      </c>
    </row>
    <row r="231" spans="1:9" s="172" customFormat="1" x14ac:dyDescent="0.25">
      <c r="A231" s="300" t="s">
        <v>579</v>
      </c>
      <c r="B231" s="358" t="s">
        <v>582</v>
      </c>
      <c r="C231" s="183" t="s">
        <v>580</v>
      </c>
      <c r="D231" s="347" t="s">
        <v>84</v>
      </c>
      <c r="E231" s="190">
        <v>2.2999999999999998</v>
      </c>
      <c r="F231" s="106">
        <v>18.37</v>
      </c>
      <c r="G231" s="106">
        <f t="shared" si="37"/>
        <v>0.7</v>
      </c>
      <c r="H231" s="106">
        <f t="shared" si="38"/>
        <v>0.14000000000000001</v>
      </c>
      <c r="I231" s="106">
        <f t="shared" si="39"/>
        <v>0.84</v>
      </c>
    </row>
    <row r="232" spans="1:9" s="172" customFormat="1" x14ac:dyDescent="0.25">
      <c r="A232" s="301"/>
      <c r="B232" s="359"/>
      <c r="C232" s="183" t="s">
        <v>581</v>
      </c>
      <c r="D232" s="348"/>
      <c r="E232" s="190">
        <v>2.8</v>
      </c>
      <c r="F232" s="106">
        <v>18.37</v>
      </c>
      <c r="G232" s="106">
        <f t="shared" si="37"/>
        <v>0.86</v>
      </c>
      <c r="H232" s="106">
        <f t="shared" si="38"/>
        <v>0.17</v>
      </c>
      <c r="I232" s="106">
        <f t="shared" si="39"/>
        <v>1.03</v>
      </c>
    </row>
    <row r="233" spans="1:9" s="172" customFormat="1" x14ac:dyDescent="0.25">
      <c r="A233" s="301"/>
      <c r="B233" s="359"/>
      <c r="C233" s="183" t="s">
        <v>583</v>
      </c>
      <c r="D233" s="348"/>
      <c r="E233" s="190">
        <v>2.6</v>
      </c>
      <c r="F233" s="106">
        <v>18.37</v>
      </c>
      <c r="G233" s="106">
        <f t="shared" si="37"/>
        <v>0.8</v>
      </c>
      <c r="H233" s="106">
        <f t="shared" si="38"/>
        <v>0.16</v>
      </c>
      <c r="I233" s="106">
        <f t="shared" si="39"/>
        <v>0.96</v>
      </c>
    </row>
    <row r="234" spans="1:9" s="172" customFormat="1" x14ac:dyDescent="0.25">
      <c r="A234" s="302"/>
      <c r="B234" s="360"/>
      <c r="C234" s="183" t="s">
        <v>584</v>
      </c>
      <c r="D234" s="349"/>
      <c r="E234" s="190">
        <v>3.2</v>
      </c>
      <c r="F234" s="106">
        <v>18.37</v>
      </c>
      <c r="G234" s="106">
        <f t="shared" si="37"/>
        <v>0.98</v>
      </c>
      <c r="H234" s="106">
        <f t="shared" si="38"/>
        <v>0.2</v>
      </c>
      <c r="I234" s="106">
        <f t="shared" si="39"/>
        <v>1.18</v>
      </c>
    </row>
    <row r="235" spans="1:9" s="172" customFormat="1" x14ac:dyDescent="0.25">
      <c r="A235" s="182" t="s">
        <v>585</v>
      </c>
      <c r="B235" s="177" t="s">
        <v>586</v>
      </c>
      <c r="C235" s="178"/>
      <c r="D235" s="22" t="s">
        <v>587</v>
      </c>
      <c r="E235" s="190">
        <v>48</v>
      </c>
      <c r="F235" s="106">
        <v>18.37</v>
      </c>
      <c r="G235" s="106">
        <f t="shared" si="37"/>
        <v>14.7</v>
      </c>
      <c r="H235" s="106">
        <f t="shared" si="38"/>
        <v>2.94</v>
      </c>
      <c r="I235" s="106">
        <f t="shared" si="39"/>
        <v>17.64</v>
      </c>
    </row>
    <row r="236" spans="1:9" s="172" customFormat="1" x14ac:dyDescent="0.25">
      <c r="A236" s="182">
        <v>3.17</v>
      </c>
      <c r="B236" s="361" t="s">
        <v>588</v>
      </c>
      <c r="C236" s="362"/>
      <c r="D236" s="22" t="s">
        <v>84</v>
      </c>
      <c r="E236" s="190">
        <v>5.4</v>
      </c>
      <c r="F236" s="106">
        <v>18.37</v>
      </c>
      <c r="G236" s="106">
        <f t="shared" si="37"/>
        <v>1.65</v>
      </c>
      <c r="H236" s="106">
        <f t="shared" si="38"/>
        <v>0.33</v>
      </c>
      <c r="I236" s="106">
        <f t="shared" si="39"/>
        <v>1.98</v>
      </c>
    </row>
    <row r="237" spans="1:9" s="172" customFormat="1" x14ac:dyDescent="0.25">
      <c r="A237" s="182" t="s">
        <v>589</v>
      </c>
      <c r="B237" s="177" t="s">
        <v>96</v>
      </c>
      <c r="C237" s="178"/>
      <c r="D237" s="22" t="s">
        <v>84</v>
      </c>
      <c r="E237" s="190">
        <v>17.399999999999999</v>
      </c>
      <c r="F237" s="106">
        <v>18.37</v>
      </c>
      <c r="G237" s="106">
        <f t="shared" si="37"/>
        <v>5.33</v>
      </c>
      <c r="H237" s="106">
        <f t="shared" si="38"/>
        <v>1.07</v>
      </c>
      <c r="I237" s="106">
        <f t="shared" si="39"/>
        <v>6.4</v>
      </c>
    </row>
    <row r="238" spans="1:9" s="172" customFormat="1" x14ac:dyDescent="0.25">
      <c r="A238" s="182">
        <v>3.19</v>
      </c>
      <c r="B238" s="177" t="s">
        <v>114</v>
      </c>
      <c r="C238" s="179" t="s">
        <v>590</v>
      </c>
      <c r="D238" s="22" t="s">
        <v>591</v>
      </c>
      <c r="E238" s="190">
        <v>90</v>
      </c>
      <c r="F238" s="106">
        <v>18.37</v>
      </c>
      <c r="G238" s="106">
        <f t="shared" si="37"/>
        <v>27.56</v>
      </c>
      <c r="H238" s="106">
        <f t="shared" si="38"/>
        <v>5.51</v>
      </c>
      <c r="I238" s="106">
        <f t="shared" si="39"/>
        <v>33.07</v>
      </c>
    </row>
    <row r="239" spans="1:9" s="172" customFormat="1" ht="30.75" customHeight="1" x14ac:dyDescent="0.25">
      <c r="A239" s="182" t="s">
        <v>592</v>
      </c>
      <c r="B239" s="177" t="s">
        <v>115</v>
      </c>
      <c r="C239" s="178"/>
      <c r="D239" s="22" t="s">
        <v>84</v>
      </c>
      <c r="E239" s="190">
        <v>4.8</v>
      </c>
      <c r="F239" s="106">
        <v>18.37</v>
      </c>
      <c r="G239" s="106">
        <f t="shared" si="37"/>
        <v>1.47</v>
      </c>
      <c r="H239" s="106">
        <f t="shared" si="38"/>
        <v>0.28999999999999998</v>
      </c>
      <c r="I239" s="106">
        <f t="shared" si="39"/>
        <v>1.76</v>
      </c>
    </row>
    <row r="240" spans="1:9" s="172" customFormat="1" x14ac:dyDescent="0.25">
      <c r="A240" s="297">
        <v>3.21</v>
      </c>
      <c r="B240" s="295" t="s">
        <v>593</v>
      </c>
      <c r="C240" s="178" t="s">
        <v>138</v>
      </c>
      <c r="D240" s="22" t="s">
        <v>84</v>
      </c>
      <c r="E240" s="190">
        <v>15</v>
      </c>
      <c r="F240" s="106">
        <v>18.37</v>
      </c>
      <c r="G240" s="106">
        <f t="shared" si="37"/>
        <v>4.59</v>
      </c>
      <c r="H240" s="106">
        <f t="shared" si="38"/>
        <v>0.92</v>
      </c>
      <c r="I240" s="106">
        <f t="shared" si="39"/>
        <v>5.51</v>
      </c>
    </row>
    <row r="241" spans="1:10" s="172" customFormat="1" x14ac:dyDescent="0.25">
      <c r="A241" s="298"/>
      <c r="B241" s="296"/>
      <c r="C241" s="178" t="s">
        <v>76</v>
      </c>
      <c r="D241" s="22" t="s">
        <v>84</v>
      </c>
      <c r="E241" s="190">
        <v>21</v>
      </c>
      <c r="F241" s="106">
        <v>18.37</v>
      </c>
      <c r="G241" s="106">
        <f t="shared" si="37"/>
        <v>6.43</v>
      </c>
      <c r="H241" s="106">
        <f t="shared" si="38"/>
        <v>1.29</v>
      </c>
      <c r="I241" s="106">
        <f t="shared" si="39"/>
        <v>7.72</v>
      </c>
    </row>
    <row r="242" spans="1:10" ht="23.25" customHeight="1" x14ac:dyDescent="0.25">
      <c r="A242" s="141">
        <v>4</v>
      </c>
      <c r="B242" s="290" t="s">
        <v>558</v>
      </c>
      <c r="C242" s="290"/>
      <c r="D242" s="166" t="s">
        <v>524</v>
      </c>
      <c r="E242" s="113">
        <v>112.8</v>
      </c>
      <c r="F242" s="106">
        <v>18.37</v>
      </c>
      <c r="G242" s="106">
        <f t="shared" si="37"/>
        <v>34.54</v>
      </c>
      <c r="H242" s="106">
        <f t="shared" si="38"/>
        <v>6.91</v>
      </c>
      <c r="I242" s="106">
        <f t="shared" si="39"/>
        <v>41.45</v>
      </c>
    </row>
    <row r="243" spans="1:10" s="172" customFormat="1" ht="15.75" hidden="1" customHeight="1" x14ac:dyDescent="0.25">
      <c r="A243" s="189">
        <v>5</v>
      </c>
      <c r="B243" s="363" t="s">
        <v>559</v>
      </c>
      <c r="C243" s="363"/>
      <c r="D243" s="363"/>
      <c r="E243" s="363"/>
      <c r="F243" s="363"/>
      <c r="G243" s="363"/>
      <c r="H243" s="363"/>
      <c r="I243" s="363"/>
    </row>
    <row r="244" spans="1:10" ht="18" hidden="1" customHeight="1" x14ac:dyDescent="0.25">
      <c r="A244" s="180">
        <v>5.0999999999999996</v>
      </c>
      <c r="B244" s="271" t="s">
        <v>26</v>
      </c>
      <c r="C244" s="272"/>
      <c r="D244" s="141" t="s">
        <v>545</v>
      </c>
      <c r="E244" s="143">
        <v>12</v>
      </c>
      <c r="F244" s="106">
        <v>4.8099999999999996</v>
      </c>
      <c r="G244" s="114">
        <f t="shared" ref="G244:G263" si="40">(E244/60)*F244</f>
        <v>0.96199999999999997</v>
      </c>
      <c r="H244" s="114">
        <f t="shared" ref="H244:H263" si="41">G244*20%</f>
        <v>0.19240000000000002</v>
      </c>
      <c r="I244" s="106">
        <f t="shared" ref="I244:I264" si="42">G244+H244</f>
        <v>1.1543999999999999</v>
      </c>
      <c r="J244" s="151"/>
    </row>
    <row r="245" spans="1:10" ht="19.5" hidden="1" customHeight="1" x14ac:dyDescent="0.25">
      <c r="A245" s="313">
        <v>5.2</v>
      </c>
      <c r="B245" s="192" t="s">
        <v>546</v>
      </c>
      <c r="C245" s="192"/>
      <c r="D245" s="279" t="s">
        <v>545</v>
      </c>
      <c r="E245" s="108">
        <v>39.6</v>
      </c>
      <c r="F245" s="106">
        <v>4.8099999999999996</v>
      </c>
      <c r="G245" s="114">
        <f t="shared" si="40"/>
        <v>3.1745999999999999</v>
      </c>
      <c r="H245" s="114">
        <f t="shared" si="41"/>
        <v>0.63492000000000004</v>
      </c>
      <c r="I245" s="106">
        <f t="shared" si="42"/>
        <v>3.80952</v>
      </c>
      <c r="J245" s="165"/>
    </row>
    <row r="246" spans="1:10" ht="13.5" hidden="1" customHeight="1" x14ac:dyDescent="0.25">
      <c r="A246" s="313"/>
      <c r="B246" s="192" t="s">
        <v>547</v>
      </c>
      <c r="C246" s="192"/>
      <c r="D246" s="279"/>
      <c r="E246" s="108">
        <v>50.4</v>
      </c>
      <c r="F246" s="106">
        <v>4.8099999999999996</v>
      </c>
      <c r="G246" s="114">
        <f t="shared" si="40"/>
        <v>4.0403999999999991</v>
      </c>
      <c r="H246" s="114">
        <f t="shared" si="41"/>
        <v>0.80807999999999991</v>
      </c>
      <c r="I246" s="106">
        <f t="shared" si="42"/>
        <v>4.8484799999999986</v>
      </c>
      <c r="J246" s="165"/>
    </row>
    <row r="247" spans="1:10" s="62" customFormat="1" ht="16.5" hidden="1" customHeight="1" x14ac:dyDescent="0.25">
      <c r="A247" s="310">
        <v>5.3</v>
      </c>
      <c r="B247" s="366" t="s">
        <v>548</v>
      </c>
      <c r="C247" s="192" t="s">
        <v>549</v>
      </c>
      <c r="D247" s="279" t="s">
        <v>68</v>
      </c>
      <c r="E247" s="108">
        <v>15</v>
      </c>
      <c r="F247" s="106">
        <v>4.8099999999999996</v>
      </c>
      <c r="G247" s="114">
        <f t="shared" si="40"/>
        <v>1.2024999999999999</v>
      </c>
      <c r="H247" s="114">
        <f t="shared" si="41"/>
        <v>0.24049999999999999</v>
      </c>
      <c r="I247" s="106">
        <f t="shared" si="42"/>
        <v>1.4429999999999998</v>
      </c>
      <c r="J247" s="165"/>
    </row>
    <row r="248" spans="1:10" ht="20.25" hidden="1" customHeight="1" x14ac:dyDescent="0.25">
      <c r="A248" s="310"/>
      <c r="B248" s="366"/>
      <c r="C248" s="192" t="s">
        <v>550</v>
      </c>
      <c r="D248" s="279"/>
      <c r="E248" s="108">
        <v>12.6</v>
      </c>
      <c r="F248" s="106">
        <v>4.8099999999999996</v>
      </c>
      <c r="G248" s="114">
        <f t="shared" si="40"/>
        <v>1.0100999999999998</v>
      </c>
      <c r="H248" s="114">
        <f t="shared" si="41"/>
        <v>0.20201999999999998</v>
      </c>
      <c r="I248" s="106">
        <f t="shared" si="42"/>
        <v>1.2121199999999996</v>
      </c>
      <c r="J248" s="165"/>
    </row>
    <row r="249" spans="1:10" ht="22.5" hidden="1" customHeight="1" x14ac:dyDescent="0.25">
      <c r="A249" s="310"/>
      <c r="B249" s="366"/>
      <c r="C249" s="192" t="s">
        <v>551</v>
      </c>
      <c r="D249" s="279"/>
      <c r="E249" s="108">
        <v>4.8</v>
      </c>
      <c r="F249" s="106">
        <v>4.8099999999999996</v>
      </c>
      <c r="G249" s="114">
        <f t="shared" si="40"/>
        <v>0.38479999999999998</v>
      </c>
      <c r="H249" s="114">
        <f t="shared" si="41"/>
        <v>7.6960000000000001E-2</v>
      </c>
      <c r="I249" s="106">
        <f t="shared" si="42"/>
        <v>0.46175999999999995</v>
      </c>
      <c r="J249" s="165"/>
    </row>
    <row r="250" spans="1:10" ht="36" hidden="1" customHeight="1" x14ac:dyDescent="0.25">
      <c r="A250" s="185">
        <v>5.4</v>
      </c>
      <c r="B250" s="107" t="s">
        <v>86</v>
      </c>
      <c r="C250" s="107"/>
      <c r="D250" s="141" t="s">
        <v>68</v>
      </c>
      <c r="E250" s="108">
        <v>5.4</v>
      </c>
      <c r="F250" s="106">
        <v>4.8099999999999996</v>
      </c>
      <c r="G250" s="114">
        <f t="shared" si="40"/>
        <v>0.43290000000000001</v>
      </c>
      <c r="H250" s="114">
        <f t="shared" si="41"/>
        <v>8.6580000000000004E-2</v>
      </c>
      <c r="I250" s="106">
        <f t="shared" si="42"/>
        <v>0.51948000000000005</v>
      </c>
      <c r="J250" s="165"/>
    </row>
    <row r="251" spans="1:10" ht="25.5" hidden="1" customHeight="1" x14ac:dyDescent="0.25">
      <c r="A251" s="310">
        <v>5.5</v>
      </c>
      <c r="B251" s="278" t="s">
        <v>552</v>
      </c>
      <c r="C251" s="192" t="s">
        <v>553</v>
      </c>
      <c r="D251" s="279" t="s">
        <v>87</v>
      </c>
      <c r="E251" s="108">
        <v>14.4</v>
      </c>
      <c r="F251" s="106">
        <v>4.8099999999999996</v>
      </c>
      <c r="G251" s="114">
        <f t="shared" si="40"/>
        <v>1.1544000000000001</v>
      </c>
      <c r="H251" s="114">
        <f t="shared" si="41"/>
        <v>0.23088000000000003</v>
      </c>
      <c r="I251" s="106">
        <f t="shared" si="42"/>
        <v>1.3852800000000001</v>
      </c>
      <c r="J251" s="165"/>
    </row>
    <row r="252" spans="1:10" ht="25.5" hidden="1" customHeight="1" x14ac:dyDescent="0.25">
      <c r="A252" s="310"/>
      <c r="B252" s="278"/>
      <c r="C252" s="192" t="s">
        <v>554</v>
      </c>
      <c r="D252" s="279"/>
      <c r="E252" s="108">
        <v>12</v>
      </c>
      <c r="F252" s="106">
        <v>4.8099999999999996</v>
      </c>
      <c r="G252" s="114">
        <f t="shared" si="40"/>
        <v>0.96199999999999997</v>
      </c>
      <c r="H252" s="114">
        <f t="shared" si="41"/>
        <v>0.19240000000000002</v>
      </c>
      <c r="I252" s="106">
        <f t="shared" si="42"/>
        <v>1.1543999999999999</v>
      </c>
      <c r="J252" s="165"/>
    </row>
    <row r="253" spans="1:10" ht="21" hidden="1" customHeight="1" x14ac:dyDescent="0.25">
      <c r="A253" s="185">
        <v>5.6</v>
      </c>
      <c r="B253" s="271" t="s">
        <v>88</v>
      </c>
      <c r="C253" s="272"/>
      <c r="D253" s="176" t="s">
        <v>555</v>
      </c>
      <c r="E253" s="108">
        <v>4.8</v>
      </c>
      <c r="F253" s="106">
        <v>4.8099999999999996</v>
      </c>
      <c r="G253" s="114">
        <f t="shared" si="40"/>
        <v>0.38479999999999998</v>
      </c>
      <c r="H253" s="114">
        <f t="shared" si="41"/>
        <v>7.6960000000000001E-2</v>
      </c>
      <c r="I253" s="106">
        <f t="shared" si="42"/>
        <v>0.46175999999999995</v>
      </c>
      <c r="J253" s="165"/>
    </row>
    <row r="254" spans="1:10" ht="22.5" hidden="1" customHeight="1" x14ac:dyDescent="0.25">
      <c r="A254" s="185">
        <v>5.7</v>
      </c>
      <c r="B254" s="271" t="s">
        <v>89</v>
      </c>
      <c r="C254" s="272"/>
      <c r="D254" s="141" t="s">
        <v>555</v>
      </c>
      <c r="E254" s="108">
        <v>3</v>
      </c>
      <c r="F254" s="106">
        <v>4.8099999999999996</v>
      </c>
      <c r="G254" s="114">
        <f t="shared" si="40"/>
        <v>0.24049999999999999</v>
      </c>
      <c r="H254" s="114">
        <f t="shared" si="41"/>
        <v>4.8100000000000004E-2</v>
      </c>
      <c r="I254" s="106">
        <f t="shared" si="42"/>
        <v>0.28859999999999997</v>
      </c>
      <c r="J254" s="165"/>
    </row>
    <row r="255" spans="1:10" ht="27" hidden="1" customHeight="1" x14ac:dyDescent="0.25">
      <c r="A255" s="185">
        <v>5.8</v>
      </c>
      <c r="B255" s="271" t="s">
        <v>90</v>
      </c>
      <c r="C255" s="272"/>
      <c r="D255" s="141" t="s">
        <v>555</v>
      </c>
      <c r="E255" s="108">
        <v>1.8</v>
      </c>
      <c r="F255" s="106">
        <v>4.8099999999999996</v>
      </c>
      <c r="G255" s="114">
        <f t="shared" si="40"/>
        <v>0.14430000000000001</v>
      </c>
      <c r="H255" s="114">
        <f t="shared" si="41"/>
        <v>2.8860000000000004E-2</v>
      </c>
      <c r="I255" s="106">
        <f t="shared" si="42"/>
        <v>0.17316000000000001</v>
      </c>
      <c r="J255" s="165"/>
    </row>
    <row r="256" spans="1:10" ht="24.75" hidden="1" customHeight="1" x14ac:dyDescent="0.25">
      <c r="A256" s="185">
        <v>5.9</v>
      </c>
      <c r="B256" s="271" t="s">
        <v>92</v>
      </c>
      <c r="C256" s="272"/>
      <c r="D256" s="141" t="s">
        <v>68</v>
      </c>
      <c r="E256" s="108">
        <v>34.799999999999997</v>
      </c>
      <c r="F256" s="106">
        <v>4.8099999999999996</v>
      </c>
      <c r="G256" s="114">
        <f t="shared" si="40"/>
        <v>2.7897999999999996</v>
      </c>
      <c r="H256" s="114">
        <f t="shared" si="41"/>
        <v>0.5579599999999999</v>
      </c>
      <c r="I256" s="106">
        <f t="shared" si="42"/>
        <v>3.3477599999999996</v>
      </c>
      <c r="J256" s="165"/>
    </row>
    <row r="257" spans="1:10" ht="24.75" hidden="1" customHeight="1" x14ac:dyDescent="0.25">
      <c r="A257" s="185">
        <v>5.0999999999999996</v>
      </c>
      <c r="B257" s="271" t="s">
        <v>91</v>
      </c>
      <c r="C257" s="272"/>
      <c r="D257" s="141" t="s">
        <v>68</v>
      </c>
      <c r="E257" s="108">
        <v>49.8</v>
      </c>
      <c r="F257" s="106">
        <v>4.8099999999999996</v>
      </c>
      <c r="G257" s="114">
        <f t="shared" si="40"/>
        <v>3.9922999999999993</v>
      </c>
      <c r="H257" s="114">
        <f t="shared" si="41"/>
        <v>0.79845999999999995</v>
      </c>
      <c r="I257" s="106">
        <f t="shared" si="42"/>
        <v>4.7907599999999988</v>
      </c>
      <c r="J257" s="165"/>
    </row>
    <row r="258" spans="1:10" ht="25.5" hidden="1" customHeight="1" x14ac:dyDescent="0.25">
      <c r="A258" s="328">
        <v>5.1100000000000003</v>
      </c>
      <c r="B258" s="278" t="s">
        <v>556</v>
      </c>
      <c r="C258" s="278"/>
      <c r="D258" s="280" t="s">
        <v>87</v>
      </c>
      <c r="E258" s="367">
        <v>10.199999999999999</v>
      </c>
      <c r="F258" s="364">
        <v>4.8099999999999996</v>
      </c>
      <c r="G258" s="269">
        <f>(E258/60)*F258</f>
        <v>0.81769999999999987</v>
      </c>
      <c r="H258" s="269">
        <f t="shared" si="41"/>
        <v>0.16353999999999999</v>
      </c>
      <c r="I258" s="269">
        <f t="shared" si="42"/>
        <v>0.98123999999999989</v>
      </c>
      <c r="J258" s="165"/>
    </row>
    <row r="259" spans="1:10" ht="33.75" hidden="1" customHeight="1" x14ac:dyDescent="0.25">
      <c r="A259" s="328"/>
      <c r="B259" s="278"/>
      <c r="C259" s="278"/>
      <c r="D259" s="281"/>
      <c r="E259" s="367"/>
      <c r="F259" s="365"/>
      <c r="G259" s="270"/>
      <c r="H259" s="270"/>
      <c r="I259" s="270"/>
      <c r="J259" s="165"/>
    </row>
    <row r="260" spans="1:10" ht="31.5" hidden="1" customHeight="1" x14ac:dyDescent="0.25">
      <c r="A260" s="181">
        <v>5.12</v>
      </c>
      <c r="B260" s="278" t="s">
        <v>557</v>
      </c>
      <c r="C260" s="278"/>
      <c r="D260" s="182" t="s">
        <v>87</v>
      </c>
      <c r="E260" s="108">
        <v>20.399999999999999</v>
      </c>
      <c r="F260" s="106">
        <v>4.8099999999999996</v>
      </c>
      <c r="G260" s="114">
        <f t="shared" si="40"/>
        <v>1.6353999999999997</v>
      </c>
      <c r="H260" s="114">
        <f t="shared" si="41"/>
        <v>0.32707999999999998</v>
      </c>
      <c r="I260" s="106">
        <f t="shared" si="42"/>
        <v>1.9624799999999998</v>
      </c>
      <c r="J260" s="165"/>
    </row>
    <row r="261" spans="1:10" ht="16.5" hidden="1" customHeight="1" x14ac:dyDescent="0.25">
      <c r="A261" s="181">
        <v>5.13</v>
      </c>
      <c r="B261" s="277" t="s">
        <v>93</v>
      </c>
      <c r="C261" s="277"/>
      <c r="D261" s="141" t="s">
        <v>68</v>
      </c>
      <c r="E261" s="108">
        <v>4.8</v>
      </c>
      <c r="F261" s="106">
        <v>4.8099999999999996</v>
      </c>
      <c r="G261" s="114">
        <f t="shared" si="40"/>
        <v>0.38479999999999998</v>
      </c>
      <c r="H261" s="114">
        <f t="shared" si="41"/>
        <v>7.6960000000000001E-2</v>
      </c>
      <c r="I261" s="106">
        <f t="shared" si="42"/>
        <v>0.46175999999999995</v>
      </c>
      <c r="J261" s="165"/>
    </row>
    <row r="262" spans="1:10" ht="51" hidden="1" customHeight="1" x14ac:dyDescent="0.25">
      <c r="A262" s="181">
        <v>5.14</v>
      </c>
      <c r="B262" s="271" t="s">
        <v>112</v>
      </c>
      <c r="C262" s="272"/>
      <c r="D262" s="141" t="s">
        <v>68</v>
      </c>
      <c r="E262" s="108">
        <v>72</v>
      </c>
      <c r="F262" s="106">
        <v>4.8099999999999996</v>
      </c>
      <c r="G262" s="114">
        <f t="shared" si="40"/>
        <v>5.7719999999999994</v>
      </c>
      <c r="H262" s="114">
        <f t="shared" si="41"/>
        <v>1.1543999999999999</v>
      </c>
      <c r="I262" s="106">
        <f t="shared" si="42"/>
        <v>6.9263999999999992</v>
      </c>
      <c r="J262" s="165"/>
    </row>
    <row r="263" spans="1:10" ht="14.25" hidden="1" customHeight="1" x14ac:dyDescent="0.25">
      <c r="A263" s="181">
        <v>5.15</v>
      </c>
      <c r="B263" s="275" t="s">
        <v>113</v>
      </c>
      <c r="C263" s="276"/>
      <c r="D263" s="141" t="s">
        <v>68</v>
      </c>
      <c r="E263" s="108">
        <v>85.2</v>
      </c>
      <c r="F263" s="106">
        <v>4.8099999999999996</v>
      </c>
      <c r="G263" s="114">
        <f t="shared" si="40"/>
        <v>6.8302000000000005</v>
      </c>
      <c r="H263" s="114">
        <f t="shared" si="41"/>
        <v>1.3660400000000001</v>
      </c>
      <c r="I263" s="106">
        <f t="shared" si="42"/>
        <v>8.1962400000000013</v>
      </c>
      <c r="J263" s="165"/>
    </row>
    <row r="264" spans="1:10" ht="14.25" hidden="1" customHeight="1" x14ac:dyDescent="0.25">
      <c r="A264" s="182">
        <v>5.16</v>
      </c>
      <c r="B264" s="273" t="s">
        <v>561</v>
      </c>
      <c r="C264" s="274"/>
      <c r="D264" s="141" t="s">
        <v>68</v>
      </c>
      <c r="E264" s="108">
        <v>119.4</v>
      </c>
      <c r="F264" s="106">
        <v>4.8099999999999996</v>
      </c>
      <c r="G264" s="114">
        <f>(E264/60)*F264</f>
        <v>9.5718999999999994</v>
      </c>
      <c r="H264" s="114">
        <f>G264*20%</f>
        <v>1.91438</v>
      </c>
      <c r="I264" s="106">
        <f t="shared" si="42"/>
        <v>11.486279999999999</v>
      </c>
      <c r="J264" s="165"/>
    </row>
    <row r="265" spans="1:10" x14ac:dyDescent="0.25">
      <c r="A265" s="199">
        <v>6</v>
      </c>
      <c r="B265" s="196" t="s">
        <v>661</v>
      </c>
      <c r="C265" s="196"/>
      <c r="D265" s="198"/>
      <c r="E265" s="201"/>
      <c r="F265" s="106"/>
      <c r="G265" s="8"/>
      <c r="H265" s="8"/>
      <c r="I265" s="106"/>
      <c r="J265" s="165"/>
    </row>
    <row r="266" spans="1:10" x14ac:dyDescent="0.25">
      <c r="A266" s="300">
        <v>6.1</v>
      </c>
      <c r="B266" s="282" t="s">
        <v>594</v>
      </c>
      <c r="C266" s="192" t="s">
        <v>138</v>
      </c>
      <c r="D266" s="280" t="s">
        <v>595</v>
      </c>
      <c r="E266" s="108">
        <v>348</v>
      </c>
      <c r="F266" s="106">
        <v>18.37</v>
      </c>
      <c r="G266" s="106">
        <f t="shared" ref="G266:G275" si="43">ROUND((E266/60)*F266,2)</f>
        <v>106.55</v>
      </c>
      <c r="H266" s="106">
        <f t="shared" ref="H266:H275" si="44">ROUND(G266*20%,2)</f>
        <v>21.31</v>
      </c>
      <c r="I266" s="106">
        <f t="shared" ref="I266:I275" si="45">ROUND(G266+H266,2)</f>
        <v>127.86</v>
      </c>
      <c r="J266" s="165"/>
    </row>
    <row r="267" spans="1:10" x14ac:dyDescent="0.25">
      <c r="A267" s="302"/>
      <c r="B267" s="283"/>
      <c r="C267" s="192" t="s">
        <v>76</v>
      </c>
      <c r="D267" s="281"/>
      <c r="E267" s="108">
        <v>534</v>
      </c>
      <c r="F267" s="106">
        <v>18.37</v>
      </c>
      <c r="G267" s="106">
        <f t="shared" si="43"/>
        <v>163.49</v>
      </c>
      <c r="H267" s="106">
        <f t="shared" si="44"/>
        <v>32.700000000000003</v>
      </c>
      <c r="I267" s="106">
        <f t="shared" si="45"/>
        <v>196.19</v>
      </c>
      <c r="J267" s="165"/>
    </row>
    <row r="268" spans="1:10" x14ac:dyDescent="0.25">
      <c r="A268" s="182" t="s">
        <v>596</v>
      </c>
      <c r="B268" s="273" t="s">
        <v>597</v>
      </c>
      <c r="C268" s="274"/>
      <c r="D268" s="141" t="s">
        <v>84</v>
      </c>
      <c r="E268" s="108">
        <v>34.799999999999997</v>
      </c>
      <c r="F268" s="106">
        <v>18.37</v>
      </c>
      <c r="G268" s="106">
        <f t="shared" si="43"/>
        <v>10.65</v>
      </c>
      <c r="H268" s="106">
        <f t="shared" si="44"/>
        <v>2.13</v>
      </c>
      <c r="I268" s="106">
        <f t="shared" si="45"/>
        <v>12.78</v>
      </c>
      <c r="J268" s="165"/>
    </row>
    <row r="269" spans="1:10" x14ac:dyDescent="0.25">
      <c r="A269" s="300" t="s">
        <v>598</v>
      </c>
      <c r="B269" s="282" t="s">
        <v>599</v>
      </c>
      <c r="C269" s="192" t="s">
        <v>600</v>
      </c>
      <c r="D269" s="141" t="s">
        <v>84</v>
      </c>
      <c r="E269" s="108">
        <v>52.2</v>
      </c>
      <c r="F269" s="106">
        <v>18.37</v>
      </c>
      <c r="G269" s="106">
        <f t="shared" si="43"/>
        <v>15.98</v>
      </c>
      <c r="H269" s="106">
        <f t="shared" si="44"/>
        <v>3.2</v>
      </c>
      <c r="I269" s="106">
        <f t="shared" si="45"/>
        <v>19.18</v>
      </c>
      <c r="J269" s="165"/>
    </row>
    <row r="270" spans="1:10" x14ac:dyDescent="0.25">
      <c r="A270" s="302"/>
      <c r="B270" s="283"/>
      <c r="C270" s="192" t="s">
        <v>601</v>
      </c>
      <c r="D270" s="141" t="s">
        <v>591</v>
      </c>
      <c r="E270" s="108">
        <v>282</v>
      </c>
      <c r="F270" s="106">
        <v>18.37</v>
      </c>
      <c r="G270" s="106">
        <f t="shared" si="43"/>
        <v>86.34</v>
      </c>
      <c r="H270" s="106">
        <f t="shared" si="44"/>
        <v>17.27</v>
      </c>
      <c r="I270" s="106">
        <f t="shared" si="45"/>
        <v>103.61</v>
      </c>
      <c r="J270" s="165"/>
    </row>
    <row r="271" spans="1:10" x14ac:dyDescent="0.25">
      <c r="A271" s="300" t="s">
        <v>602</v>
      </c>
      <c r="B271" s="282" t="s">
        <v>603</v>
      </c>
      <c r="C271" s="192" t="s">
        <v>604</v>
      </c>
      <c r="D271" s="300" t="s">
        <v>84</v>
      </c>
      <c r="E271" s="108">
        <v>76.8</v>
      </c>
      <c r="F271" s="106">
        <v>18.37</v>
      </c>
      <c r="G271" s="106">
        <f t="shared" si="43"/>
        <v>23.51</v>
      </c>
      <c r="H271" s="106">
        <f t="shared" si="44"/>
        <v>4.7</v>
      </c>
      <c r="I271" s="106">
        <f t="shared" si="45"/>
        <v>28.21</v>
      </c>
      <c r="J271" s="165"/>
    </row>
    <row r="272" spans="1:10" x14ac:dyDescent="0.25">
      <c r="A272" s="302"/>
      <c r="B272" s="283"/>
      <c r="C272" s="192" t="s">
        <v>605</v>
      </c>
      <c r="D272" s="302"/>
      <c r="E272" s="108">
        <v>15</v>
      </c>
      <c r="F272" s="106">
        <v>18.37</v>
      </c>
      <c r="G272" s="106">
        <f t="shared" si="43"/>
        <v>4.59</v>
      </c>
      <c r="H272" s="106">
        <f t="shared" si="44"/>
        <v>0.92</v>
      </c>
      <c r="I272" s="106">
        <f t="shared" si="45"/>
        <v>5.51</v>
      </c>
      <c r="J272" s="165"/>
    </row>
    <row r="273" spans="1:10" x14ac:dyDescent="0.25">
      <c r="A273" s="300" t="s">
        <v>606</v>
      </c>
      <c r="B273" s="381" t="s">
        <v>607</v>
      </c>
      <c r="C273" s="192" t="s">
        <v>604</v>
      </c>
      <c r="D273" s="300" t="s">
        <v>84</v>
      </c>
      <c r="E273" s="108">
        <v>93</v>
      </c>
      <c r="F273" s="106">
        <v>18.37</v>
      </c>
      <c r="G273" s="106">
        <f t="shared" si="43"/>
        <v>28.47</v>
      </c>
      <c r="H273" s="106">
        <f t="shared" si="44"/>
        <v>5.69</v>
      </c>
      <c r="I273" s="106">
        <f t="shared" si="45"/>
        <v>34.159999999999997</v>
      </c>
      <c r="J273" s="165"/>
    </row>
    <row r="274" spans="1:10" x14ac:dyDescent="0.25">
      <c r="A274" s="302"/>
      <c r="B274" s="382"/>
      <c r="C274" s="192" t="s">
        <v>605</v>
      </c>
      <c r="D274" s="302"/>
      <c r="E274" s="108">
        <v>45</v>
      </c>
      <c r="F274" s="106">
        <v>18.37</v>
      </c>
      <c r="G274" s="106">
        <f t="shared" si="43"/>
        <v>13.78</v>
      </c>
      <c r="H274" s="106">
        <f t="shared" si="44"/>
        <v>2.76</v>
      </c>
      <c r="I274" s="106">
        <f t="shared" si="45"/>
        <v>16.54</v>
      </c>
      <c r="J274" s="165"/>
    </row>
    <row r="275" spans="1:10" x14ac:dyDescent="0.25">
      <c r="A275" s="182" t="s">
        <v>608</v>
      </c>
      <c r="B275" s="284" t="s">
        <v>95</v>
      </c>
      <c r="C275" s="285"/>
      <c r="D275" s="197" t="s">
        <v>609</v>
      </c>
      <c r="E275" s="108">
        <v>66</v>
      </c>
      <c r="F275" s="106">
        <v>18.37</v>
      </c>
      <c r="G275" s="106">
        <f t="shared" si="43"/>
        <v>20.21</v>
      </c>
      <c r="H275" s="106">
        <f t="shared" si="44"/>
        <v>4.04</v>
      </c>
      <c r="I275" s="106">
        <f t="shared" si="45"/>
        <v>24.25</v>
      </c>
      <c r="J275" s="165"/>
    </row>
    <row r="276" spans="1:10" x14ac:dyDescent="0.25">
      <c r="A276" s="182" t="s">
        <v>610</v>
      </c>
      <c r="B276" s="273" t="s">
        <v>688</v>
      </c>
      <c r="C276" s="286"/>
      <c r="D276" s="286"/>
      <c r="E276" s="286"/>
      <c r="F276" s="286"/>
      <c r="G276" s="286"/>
      <c r="H276" s="286"/>
      <c r="I276" s="274"/>
      <c r="J276" s="165"/>
    </row>
    <row r="277" spans="1:10" x14ac:dyDescent="0.25">
      <c r="A277" s="184" t="s">
        <v>611</v>
      </c>
      <c r="B277" s="271" t="s">
        <v>689</v>
      </c>
      <c r="C277" s="272"/>
      <c r="D277" s="182" t="s">
        <v>97</v>
      </c>
      <c r="E277" s="108">
        <v>52.2</v>
      </c>
      <c r="F277" s="106">
        <v>18.37</v>
      </c>
      <c r="G277" s="106">
        <f t="shared" ref="G277:G302" si="46">ROUND((E277/60)*F277,2)</f>
        <v>15.98</v>
      </c>
      <c r="H277" s="106">
        <f t="shared" ref="H277:H302" si="47">ROUND(G277*20%,2)</f>
        <v>3.2</v>
      </c>
      <c r="I277" s="106">
        <f t="shared" ref="I277:I302" si="48">ROUND(G277+H277,2)</f>
        <v>19.18</v>
      </c>
      <c r="J277" s="165"/>
    </row>
    <row r="278" spans="1:10" s="62" customFormat="1" x14ac:dyDescent="0.25">
      <c r="A278" s="184" t="s">
        <v>612</v>
      </c>
      <c r="B278" s="287" t="s">
        <v>690</v>
      </c>
      <c r="C278" s="288"/>
      <c r="D278" s="182" t="s">
        <v>97</v>
      </c>
      <c r="E278" s="108">
        <v>80.400000000000006</v>
      </c>
      <c r="F278" s="106">
        <v>18.37</v>
      </c>
      <c r="G278" s="106">
        <f t="shared" si="46"/>
        <v>24.62</v>
      </c>
      <c r="H278" s="106">
        <f t="shared" si="47"/>
        <v>4.92</v>
      </c>
      <c r="I278" s="106">
        <f t="shared" si="48"/>
        <v>29.54</v>
      </c>
      <c r="J278" s="165"/>
    </row>
    <row r="279" spans="1:10" x14ac:dyDescent="0.25">
      <c r="A279" s="141" t="s">
        <v>613</v>
      </c>
      <c r="B279" s="271" t="s">
        <v>691</v>
      </c>
      <c r="C279" s="272"/>
      <c r="D279" s="182" t="s">
        <v>97</v>
      </c>
      <c r="E279" s="108">
        <v>109.8</v>
      </c>
      <c r="F279" s="106">
        <v>18.37</v>
      </c>
      <c r="G279" s="106">
        <f t="shared" si="46"/>
        <v>33.619999999999997</v>
      </c>
      <c r="H279" s="106">
        <f t="shared" si="47"/>
        <v>6.72</v>
      </c>
      <c r="I279" s="106">
        <f t="shared" si="48"/>
        <v>40.340000000000003</v>
      </c>
      <c r="J279" s="165"/>
    </row>
    <row r="280" spans="1:10" x14ac:dyDescent="0.25">
      <c r="A280" s="141" t="s">
        <v>614</v>
      </c>
      <c r="B280" s="271" t="s">
        <v>615</v>
      </c>
      <c r="C280" s="272"/>
      <c r="D280" s="182" t="s">
        <v>591</v>
      </c>
      <c r="E280" s="108">
        <v>28.2</v>
      </c>
      <c r="F280" s="106">
        <v>18.37</v>
      </c>
      <c r="G280" s="106">
        <f t="shared" si="46"/>
        <v>8.6300000000000008</v>
      </c>
      <c r="H280" s="106">
        <f t="shared" si="47"/>
        <v>1.73</v>
      </c>
      <c r="I280" s="106">
        <f t="shared" si="48"/>
        <v>10.36</v>
      </c>
      <c r="J280" s="165"/>
    </row>
    <row r="281" spans="1:10" x14ac:dyDescent="0.25">
      <c r="A281" s="280" t="s">
        <v>616</v>
      </c>
      <c r="B281" s="371" t="s">
        <v>692</v>
      </c>
      <c r="C281" s="192" t="s">
        <v>617</v>
      </c>
      <c r="D281" s="300" t="s">
        <v>78</v>
      </c>
      <c r="E281" s="108">
        <v>21.6</v>
      </c>
      <c r="F281" s="106">
        <v>18.37</v>
      </c>
      <c r="G281" s="106">
        <f t="shared" si="46"/>
        <v>6.61</v>
      </c>
      <c r="H281" s="106">
        <f t="shared" si="47"/>
        <v>1.32</v>
      </c>
      <c r="I281" s="106">
        <f t="shared" si="48"/>
        <v>7.93</v>
      </c>
      <c r="J281" s="165"/>
    </row>
    <row r="282" spans="1:10" x14ac:dyDescent="0.25">
      <c r="A282" s="281"/>
      <c r="B282" s="372"/>
      <c r="C282" s="200" t="s">
        <v>618</v>
      </c>
      <c r="D282" s="302"/>
      <c r="E282" s="108">
        <v>3.6</v>
      </c>
      <c r="F282" s="106">
        <v>18.37</v>
      </c>
      <c r="G282" s="106">
        <f t="shared" si="46"/>
        <v>1.1000000000000001</v>
      </c>
      <c r="H282" s="106">
        <f t="shared" si="47"/>
        <v>0.22</v>
      </c>
      <c r="I282" s="106">
        <f t="shared" si="48"/>
        <v>1.32</v>
      </c>
      <c r="J282" s="165"/>
    </row>
    <row r="283" spans="1:10" x14ac:dyDescent="0.25">
      <c r="A283" s="141" t="s">
        <v>619</v>
      </c>
      <c r="B283" s="273" t="s">
        <v>620</v>
      </c>
      <c r="C283" s="274"/>
      <c r="D283" s="182" t="s">
        <v>68</v>
      </c>
      <c r="E283" s="108">
        <v>7.2</v>
      </c>
      <c r="F283" s="106">
        <v>18.37</v>
      </c>
      <c r="G283" s="106">
        <f t="shared" si="46"/>
        <v>2.2000000000000002</v>
      </c>
      <c r="H283" s="106">
        <f t="shared" si="47"/>
        <v>0.44</v>
      </c>
      <c r="I283" s="106">
        <f t="shared" si="48"/>
        <v>2.64</v>
      </c>
      <c r="J283" s="165"/>
    </row>
    <row r="284" spans="1:10" x14ac:dyDescent="0.25">
      <c r="A284" s="280" t="s">
        <v>621</v>
      </c>
      <c r="B284" s="373" t="s">
        <v>622</v>
      </c>
      <c r="C284" s="192" t="s">
        <v>623</v>
      </c>
      <c r="D284" s="300" t="s">
        <v>626</v>
      </c>
      <c r="E284" s="202">
        <v>28.8</v>
      </c>
      <c r="F284" s="106">
        <v>18.37</v>
      </c>
      <c r="G284" s="106">
        <f t="shared" si="46"/>
        <v>8.82</v>
      </c>
      <c r="H284" s="106">
        <f t="shared" si="47"/>
        <v>1.76</v>
      </c>
      <c r="I284" s="106">
        <f t="shared" si="48"/>
        <v>10.58</v>
      </c>
      <c r="J284" s="165"/>
    </row>
    <row r="285" spans="1:10" x14ac:dyDescent="0.25">
      <c r="A285" s="299"/>
      <c r="B285" s="374"/>
      <c r="C285" s="192" t="s">
        <v>624</v>
      </c>
      <c r="D285" s="301"/>
      <c r="E285" s="202">
        <v>31.8</v>
      </c>
      <c r="F285" s="106">
        <v>18.37</v>
      </c>
      <c r="G285" s="106">
        <f t="shared" si="46"/>
        <v>9.74</v>
      </c>
      <c r="H285" s="106">
        <f t="shared" si="47"/>
        <v>1.95</v>
      </c>
      <c r="I285" s="106">
        <f t="shared" si="48"/>
        <v>11.69</v>
      </c>
      <c r="J285" s="165"/>
    </row>
    <row r="286" spans="1:10" x14ac:dyDescent="0.25">
      <c r="A286" s="281"/>
      <c r="B286" s="375"/>
      <c r="C286" s="192" t="s">
        <v>625</v>
      </c>
      <c r="D286" s="302"/>
      <c r="E286" s="202">
        <v>34.799999999999997</v>
      </c>
      <c r="F286" s="106">
        <v>18.37</v>
      </c>
      <c r="G286" s="106">
        <f t="shared" si="46"/>
        <v>10.65</v>
      </c>
      <c r="H286" s="106">
        <f t="shared" si="47"/>
        <v>2.13</v>
      </c>
      <c r="I286" s="106">
        <f t="shared" si="48"/>
        <v>12.78</v>
      </c>
      <c r="J286" s="165"/>
    </row>
    <row r="287" spans="1:10" x14ac:dyDescent="0.25">
      <c r="A287" s="141" t="s">
        <v>627</v>
      </c>
      <c r="B287" s="192" t="s">
        <v>628</v>
      </c>
      <c r="C287" s="192"/>
      <c r="D287" s="141" t="s">
        <v>68</v>
      </c>
      <c r="E287" s="193">
        <v>16.2</v>
      </c>
      <c r="F287" s="106">
        <v>18.37</v>
      </c>
      <c r="G287" s="106">
        <f t="shared" si="46"/>
        <v>4.96</v>
      </c>
      <c r="H287" s="106">
        <f t="shared" si="47"/>
        <v>0.99</v>
      </c>
      <c r="I287" s="106">
        <f t="shared" si="48"/>
        <v>5.95</v>
      </c>
      <c r="J287" s="151"/>
    </row>
    <row r="288" spans="1:10" ht="28.5" customHeight="1" x14ac:dyDescent="0.25">
      <c r="A288" s="141" t="s">
        <v>629</v>
      </c>
      <c r="B288" s="376" t="s">
        <v>630</v>
      </c>
      <c r="C288" s="377"/>
      <c r="D288" s="182" t="s">
        <v>68</v>
      </c>
      <c r="E288" s="107">
        <v>10.199999999999999</v>
      </c>
      <c r="F288" s="106">
        <v>18.37</v>
      </c>
      <c r="G288" s="106">
        <f t="shared" si="46"/>
        <v>3.12</v>
      </c>
      <c r="H288" s="106">
        <f t="shared" si="47"/>
        <v>0.62</v>
      </c>
      <c r="I288" s="106">
        <f t="shared" si="48"/>
        <v>3.74</v>
      </c>
      <c r="J288" s="151"/>
    </row>
    <row r="289" spans="1:10" x14ac:dyDescent="0.25">
      <c r="A289" s="292" t="s">
        <v>631</v>
      </c>
      <c r="B289" s="278" t="s">
        <v>636</v>
      </c>
      <c r="C289" s="125" t="s">
        <v>632</v>
      </c>
      <c r="D289" s="297" t="s">
        <v>68</v>
      </c>
      <c r="E289" s="107">
        <v>25.2</v>
      </c>
      <c r="F289" s="106">
        <v>18.37</v>
      </c>
      <c r="G289" s="106">
        <f t="shared" si="46"/>
        <v>7.72</v>
      </c>
      <c r="H289" s="106">
        <f t="shared" si="47"/>
        <v>1.54</v>
      </c>
      <c r="I289" s="106">
        <f t="shared" si="48"/>
        <v>9.26</v>
      </c>
      <c r="J289" s="151"/>
    </row>
    <row r="290" spans="1:10" x14ac:dyDescent="0.25">
      <c r="A290" s="292"/>
      <c r="B290" s="278"/>
      <c r="C290" s="192" t="s">
        <v>633</v>
      </c>
      <c r="D290" s="378"/>
      <c r="E290" s="108">
        <v>27.6</v>
      </c>
      <c r="F290" s="106">
        <v>18.37</v>
      </c>
      <c r="G290" s="106">
        <f t="shared" si="46"/>
        <v>8.4499999999999993</v>
      </c>
      <c r="H290" s="106">
        <f t="shared" si="47"/>
        <v>1.69</v>
      </c>
      <c r="I290" s="106">
        <f t="shared" si="48"/>
        <v>10.14</v>
      </c>
      <c r="J290" s="151"/>
    </row>
    <row r="291" spans="1:10" x14ac:dyDescent="0.25">
      <c r="A291" s="292"/>
      <c r="B291" s="278"/>
      <c r="C291" s="192" t="s">
        <v>634</v>
      </c>
      <c r="D291" s="298"/>
      <c r="E291" s="108">
        <v>33.6</v>
      </c>
      <c r="F291" s="106">
        <v>18.37</v>
      </c>
      <c r="G291" s="106">
        <f t="shared" si="46"/>
        <v>10.29</v>
      </c>
      <c r="H291" s="106">
        <f t="shared" si="47"/>
        <v>2.06</v>
      </c>
      <c r="I291" s="106">
        <f t="shared" si="48"/>
        <v>12.35</v>
      </c>
      <c r="J291" s="151"/>
    </row>
    <row r="292" spans="1:10" s="172" customFormat="1" x14ac:dyDescent="0.25">
      <c r="A292" s="212">
        <v>6.14</v>
      </c>
      <c r="B292" s="379" t="s">
        <v>637</v>
      </c>
      <c r="C292" s="380"/>
      <c r="D292" s="216" t="s">
        <v>87</v>
      </c>
      <c r="E292" s="219">
        <v>3.6</v>
      </c>
      <c r="F292" s="106">
        <v>18.37</v>
      </c>
      <c r="G292" s="106">
        <f t="shared" si="46"/>
        <v>1.1000000000000001</v>
      </c>
      <c r="H292" s="106">
        <f t="shared" si="47"/>
        <v>0.22</v>
      </c>
      <c r="I292" s="106">
        <f t="shared" si="48"/>
        <v>1.32</v>
      </c>
      <c r="J292" s="213"/>
    </row>
    <row r="293" spans="1:10" x14ac:dyDescent="0.25">
      <c r="A293" s="292">
        <v>6.15</v>
      </c>
      <c r="B293" s="278" t="s">
        <v>638</v>
      </c>
      <c r="C293" s="214" t="s">
        <v>639</v>
      </c>
      <c r="D293" s="297" t="s">
        <v>641</v>
      </c>
      <c r="E293" s="108">
        <v>17.399999999999999</v>
      </c>
      <c r="F293" s="106">
        <v>18.37</v>
      </c>
      <c r="G293" s="106">
        <f t="shared" si="46"/>
        <v>5.33</v>
      </c>
      <c r="H293" s="106">
        <f t="shared" si="47"/>
        <v>1.07</v>
      </c>
      <c r="I293" s="106">
        <f t="shared" si="48"/>
        <v>6.4</v>
      </c>
      <c r="J293" s="151"/>
    </row>
    <row r="294" spans="1:10" x14ac:dyDescent="0.25">
      <c r="A294" s="292"/>
      <c r="B294" s="278"/>
      <c r="C294" s="214" t="s">
        <v>640</v>
      </c>
      <c r="D294" s="298"/>
      <c r="E294" s="108">
        <v>22.2</v>
      </c>
      <c r="F294" s="106">
        <v>18.37</v>
      </c>
      <c r="G294" s="106">
        <f t="shared" si="46"/>
        <v>6.8</v>
      </c>
      <c r="H294" s="106">
        <f t="shared" si="47"/>
        <v>1.36</v>
      </c>
      <c r="I294" s="106">
        <f t="shared" si="48"/>
        <v>8.16</v>
      </c>
    </row>
    <row r="295" spans="1:10" ht="30" customHeight="1" x14ac:dyDescent="0.25">
      <c r="A295" s="215">
        <v>6.16</v>
      </c>
      <c r="B295" s="376" t="s">
        <v>642</v>
      </c>
      <c r="C295" s="377"/>
      <c r="D295" s="221" t="s">
        <v>643</v>
      </c>
      <c r="E295" s="107">
        <v>16.2</v>
      </c>
      <c r="F295" s="106">
        <v>18.37</v>
      </c>
      <c r="G295" s="106">
        <f t="shared" si="46"/>
        <v>4.96</v>
      </c>
      <c r="H295" s="106">
        <f t="shared" si="47"/>
        <v>0.99</v>
      </c>
      <c r="I295" s="106">
        <f t="shared" si="48"/>
        <v>5.95</v>
      </c>
    </row>
    <row r="296" spans="1:10" x14ac:dyDescent="0.25">
      <c r="A296" s="215">
        <v>6.17</v>
      </c>
      <c r="B296" s="278" t="s">
        <v>644</v>
      </c>
      <c r="C296" s="278"/>
      <c r="D296" s="125" t="s">
        <v>645</v>
      </c>
      <c r="E296" s="108">
        <v>10.8</v>
      </c>
      <c r="F296" s="106">
        <v>18.37</v>
      </c>
      <c r="G296" s="106">
        <f t="shared" si="46"/>
        <v>3.31</v>
      </c>
      <c r="H296" s="106">
        <f t="shared" si="47"/>
        <v>0.66</v>
      </c>
      <c r="I296" s="106">
        <f t="shared" si="48"/>
        <v>3.97</v>
      </c>
    </row>
    <row r="297" spans="1:10" x14ac:dyDescent="0.25">
      <c r="A297" s="217">
        <v>6.18</v>
      </c>
      <c r="B297" s="369" t="s">
        <v>646</v>
      </c>
      <c r="C297" s="370"/>
      <c r="D297" s="218" t="s">
        <v>647</v>
      </c>
      <c r="E297" s="220">
        <v>4.8</v>
      </c>
      <c r="F297" s="106">
        <v>18.37</v>
      </c>
      <c r="G297" s="106">
        <f t="shared" si="46"/>
        <v>1.47</v>
      </c>
      <c r="H297" s="106">
        <f t="shared" si="47"/>
        <v>0.28999999999999998</v>
      </c>
      <c r="I297" s="106">
        <f t="shared" si="48"/>
        <v>1.76</v>
      </c>
    </row>
    <row r="298" spans="1:10" ht="15.75" customHeight="1" x14ac:dyDescent="0.25">
      <c r="A298" s="222">
        <v>6.19</v>
      </c>
      <c r="B298" s="267" t="s">
        <v>648</v>
      </c>
      <c r="C298" s="268"/>
      <c r="D298" s="194" t="s">
        <v>649</v>
      </c>
      <c r="E298" s="223">
        <v>14.4</v>
      </c>
      <c r="F298" s="106">
        <v>18.37</v>
      </c>
      <c r="G298" s="106">
        <f t="shared" si="46"/>
        <v>4.41</v>
      </c>
      <c r="H298" s="106">
        <f t="shared" si="47"/>
        <v>0.88</v>
      </c>
      <c r="I298" s="106">
        <f t="shared" si="48"/>
        <v>5.29</v>
      </c>
    </row>
    <row r="299" spans="1:10" ht="15.75" customHeight="1" x14ac:dyDescent="0.25">
      <c r="A299" s="222">
        <v>6.2</v>
      </c>
      <c r="B299" s="267" t="s">
        <v>650</v>
      </c>
      <c r="C299" s="268"/>
      <c r="D299" s="194" t="s">
        <v>68</v>
      </c>
      <c r="E299" s="223">
        <v>35.4</v>
      </c>
      <c r="F299" s="106">
        <v>18.37</v>
      </c>
      <c r="G299" s="106">
        <f t="shared" si="46"/>
        <v>10.84</v>
      </c>
      <c r="H299" s="106">
        <f t="shared" si="47"/>
        <v>2.17</v>
      </c>
      <c r="I299" s="106">
        <f t="shared" si="48"/>
        <v>13.01</v>
      </c>
    </row>
    <row r="300" spans="1:10" s="172" customFormat="1" ht="15.75" customHeight="1" x14ac:dyDescent="0.25">
      <c r="A300" s="222">
        <v>6.21</v>
      </c>
      <c r="B300" s="224" t="s">
        <v>653</v>
      </c>
      <c r="C300" s="225"/>
      <c r="D300" s="194" t="s">
        <v>84</v>
      </c>
      <c r="E300" s="223">
        <v>22.2</v>
      </c>
      <c r="F300" s="106">
        <v>18.37</v>
      </c>
      <c r="G300" s="106">
        <f t="shared" si="46"/>
        <v>6.8</v>
      </c>
      <c r="H300" s="106">
        <f t="shared" si="47"/>
        <v>1.36</v>
      </c>
      <c r="I300" s="106">
        <f t="shared" si="48"/>
        <v>8.16</v>
      </c>
    </row>
    <row r="301" spans="1:10" s="172" customFormat="1" ht="15.75" customHeight="1" x14ac:dyDescent="0.25">
      <c r="A301" s="222">
        <v>6.22</v>
      </c>
      <c r="B301" s="267" t="s">
        <v>654</v>
      </c>
      <c r="C301" s="268"/>
      <c r="D301" s="194" t="s">
        <v>84</v>
      </c>
      <c r="E301" s="223">
        <v>6.6</v>
      </c>
      <c r="F301" s="106">
        <v>18.37</v>
      </c>
      <c r="G301" s="106">
        <f t="shared" si="46"/>
        <v>2.02</v>
      </c>
      <c r="H301" s="106">
        <f t="shared" si="47"/>
        <v>0.4</v>
      </c>
      <c r="I301" s="106">
        <f t="shared" si="48"/>
        <v>2.42</v>
      </c>
    </row>
    <row r="302" spans="1:10" ht="15.75" customHeight="1" x14ac:dyDescent="0.25">
      <c r="A302" s="222">
        <v>6.23</v>
      </c>
      <c r="B302" s="224" t="s">
        <v>651</v>
      </c>
      <c r="C302" s="225"/>
      <c r="D302" s="194" t="s">
        <v>652</v>
      </c>
      <c r="E302" s="194">
        <v>2.4</v>
      </c>
      <c r="F302" s="106">
        <v>18.37</v>
      </c>
      <c r="G302" s="106">
        <f t="shared" si="46"/>
        <v>0.73</v>
      </c>
      <c r="H302" s="106">
        <f t="shared" si="47"/>
        <v>0.15</v>
      </c>
      <c r="I302" s="106">
        <f t="shared" si="48"/>
        <v>0.88</v>
      </c>
    </row>
    <row r="303" spans="1:10" s="172" customFormat="1" ht="15.75" customHeight="1" x14ac:dyDescent="0.25">
      <c r="A303" s="222">
        <v>6.24</v>
      </c>
      <c r="B303" s="252" t="s">
        <v>660</v>
      </c>
      <c r="C303" s="253"/>
      <c r="D303" s="194" t="s">
        <v>180</v>
      </c>
      <c r="E303" s="194">
        <v>7.2</v>
      </c>
      <c r="F303" s="106">
        <v>18.37</v>
      </c>
      <c r="G303" s="106">
        <f t="shared" ref="G303:G304" si="49">ROUND((E303/60)*F303,2)</f>
        <v>2.2000000000000002</v>
      </c>
      <c r="H303" s="106">
        <f t="shared" ref="H303:H304" si="50">ROUND(G303*20%,2)</f>
        <v>0.44</v>
      </c>
      <c r="I303" s="106">
        <f t="shared" ref="I303:I304" si="51">ROUND(G303+H303,2)</f>
        <v>2.64</v>
      </c>
    </row>
    <row r="304" spans="1:10" ht="26.25" customHeight="1" x14ac:dyDescent="0.25">
      <c r="A304" s="222">
        <v>6.25</v>
      </c>
      <c r="B304" s="252" t="s">
        <v>662</v>
      </c>
      <c r="C304" s="253"/>
      <c r="D304" s="194" t="s">
        <v>180</v>
      </c>
      <c r="E304" s="223">
        <v>36</v>
      </c>
      <c r="F304" s="106">
        <v>18.37</v>
      </c>
      <c r="G304" s="106">
        <f t="shared" si="49"/>
        <v>11.02</v>
      </c>
      <c r="H304" s="106">
        <f t="shared" si="50"/>
        <v>2.2000000000000002</v>
      </c>
      <c r="I304" s="106">
        <f t="shared" si="51"/>
        <v>13.22</v>
      </c>
    </row>
    <row r="305" spans="1:9" ht="15.75" x14ac:dyDescent="0.25">
      <c r="A305" s="43"/>
      <c r="B305" s="43"/>
      <c r="C305" s="43"/>
      <c r="D305" s="43"/>
      <c r="E305" s="43"/>
      <c r="F305" s="43"/>
      <c r="G305" s="43"/>
      <c r="H305" s="43"/>
      <c r="I305" s="43"/>
    </row>
    <row r="306" spans="1:9" ht="15.75" x14ac:dyDescent="0.25">
      <c r="A306" s="43"/>
      <c r="B306" s="43"/>
      <c r="C306" s="43"/>
      <c r="D306" s="43"/>
      <c r="E306" s="43"/>
      <c r="F306" s="43"/>
      <c r="G306" s="43"/>
      <c r="H306" s="43"/>
      <c r="I306" s="43"/>
    </row>
    <row r="307" spans="1:9" x14ac:dyDescent="0.25">
      <c r="A307" s="63"/>
      <c r="B307" s="63"/>
      <c r="C307" s="63"/>
      <c r="D307" s="63"/>
      <c r="E307" s="63"/>
      <c r="F307" s="63"/>
      <c r="G307" s="63"/>
      <c r="H307" s="63"/>
      <c r="I307" s="63"/>
    </row>
    <row r="308" spans="1:9" x14ac:dyDescent="0.25">
      <c r="A308" s="63"/>
      <c r="B308" s="63"/>
      <c r="C308" s="63"/>
      <c r="D308" s="63"/>
      <c r="E308" s="63"/>
      <c r="F308" s="63"/>
      <c r="G308" s="63"/>
      <c r="H308" s="63"/>
      <c r="I308" s="63"/>
    </row>
    <row r="309" spans="1:9" x14ac:dyDescent="0.25">
      <c r="A309" s="63"/>
      <c r="B309" s="63"/>
      <c r="C309" s="63"/>
      <c r="D309" s="63"/>
      <c r="E309" s="63"/>
      <c r="F309" s="63"/>
      <c r="G309" s="63"/>
      <c r="H309" s="63"/>
      <c r="I309" s="63"/>
    </row>
    <row r="310" spans="1:9" x14ac:dyDescent="0.25">
      <c r="A310" s="63"/>
      <c r="B310" s="63"/>
      <c r="C310" s="63"/>
      <c r="D310" s="63"/>
      <c r="E310" s="63"/>
      <c r="F310" s="63"/>
      <c r="G310" s="63"/>
      <c r="H310" s="63"/>
      <c r="I310" s="63"/>
    </row>
    <row r="311" spans="1:9" x14ac:dyDescent="0.25">
      <c r="A311" s="63"/>
      <c r="B311" s="63"/>
      <c r="C311" s="63"/>
      <c r="D311" s="63"/>
      <c r="E311" s="63"/>
      <c r="F311" s="63"/>
      <c r="G311" s="63"/>
      <c r="H311" s="63"/>
      <c r="I311" s="63"/>
    </row>
    <row r="312" spans="1:9" x14ac:dyDescent="0.25">
      <c r="A312" s="63"/>
      <c r="B312" s="63"/>
      <c r="C312" s="63"/>
      <c r="D312" s="63"/>
      <c r="E312" s="63"/>
      <c r="F312" s="63"/>
      <c r="G312" s="63"/>
      <c r="H312" s="63"/>
      <c r="I312" s="63"/>
    </row>
    <row r="313" spans="1:9" x14ac:dyDescent="0.25">
      <c r="A313" s="63"/>
      <c r="B313" s="63"/>
      <c r="C313" s="63"/>
      <c r="D313" s="63"/>
      <c r="E313" s="63"/>
      <c r="F313" s="63"/>
      <c r="G313" s="63"/>
      <c r="H313" s="63"/>
      <c r="I313" s="63"/>
    </row>
    <row r="314" spans="1:9" x14ac:dyDescent="0.25">
      <c r="A314" s="63"/>
      <c r="B314" s="63"/>
      <c r="C314" s="63"/>
      <c r="D314" s="63"/>
      <c r="E314" s="63"/>
      <c r="F314" s="63"/>
      <c r="G314" s="63"/>
      <c r="H314" s="63"/>
      <c r="I314" s="63"/>
    </row>
    <row r="315" spans="1:9" x14ac:dyDescent="0.25">
      <c r="A315" s="63"/>
      <c r="B315" s="63"/>
      <c r="C315" s="63"/>
      <c r="D315" s="63"/>
      <c r="E315" s="63"/>
      <c r="F315" s="63"/>
      <c r="G315" s="63"/>
      <c r="H315" s="63"/>
      <c r="I315" s="63"/>
    </row>
    <row r="316" spans="1:9" x14ac:dyDescent="0.25">
      <c r="A316" s="63"/>
      <c r="B316" s="63"/>
      <c r="C316" s="63"/>
      <c r="D316" s="63"/>
      <c r="E316" s="63"/>
      <c r="F316" s="63"/>
      <c r="G316" s="63"/>
      <c r="H316" s="63"/>
      <c r="I316" s="63"/>
    </row>
  </sheetData>
  <mergeCells count="324">
    <mergeCell ref="B273:B274"/>
    <mergeCell ref="A273:A274"/>
    <mergeCell ref="D273:D274"/>
    <mergeCell ref="A258:A259"/>
    <mergeCell ref="B258:C259"/>
    <mergeCell ref="D258:D259"/>
    <mergeCell ref="A266:A267"/>
    <mergeCell ref="B268:C268"/>
    <mergeCell ref="A251:A252"/>
    <mergeCell ref="B251:B252"/>
    <mergeCell ref="B269:B270"/>
    <mergeCell ref="A269:A270"/>
    <mergeCell ref="D271:D272"/>
    <mergeCell ref="B271:B272"/>
    <mergeCell ref="A271:A272"/>
    <mergeCell ref="B297:C297"/>
    <mergeCell ref="B281:B282"/>
    <mergeCell ref="D281:D282"/>
    <mergeCell ref="A281:A282"/>
    <mergeCell ref="B283:C283"/>
    <mergeCell ref="B284:B286"/>
    <mergeCell ref="A284:A286"/>
    <mergeCell ref="D284:D286"/>
    <mergeCell ref="B288:C288"/>
    <mergeCell ref="B289:B291"/>
    <mergeCell ref="A289:A291"/>
    <mergeCell ref="D289:D291"/>
    <mergeCell ref="B292:C292"/>
    <mergeCell ref="B293:B294"/>
    <mergeCell ref="A293:A294"/>
    <mergeCell ref="D293:D294"/>
    <mergeCell ref="B295:C295"/>
    <mergeCell ref="B296:C296"/>
    <mergeCell ref="A76:A77"/>
    <mergeCell ref="D76:D77"/>
    <mergeCell ref="B78:B80"/>
    <mergeCell ref="A78:A80"/>
    <mergeCell ref="D78:D80"/>
    <mergeCell ref="A98:I98"/>
    <mergeCell ref="A56:A57"/>
    <mergeCell ref="B58:C58"/>
    <mergeCell ref="B68:B69"/>
    <mergeCell ref="A95:A96"/>
    <mergeCell ref="B72:I72"/>
    <mergeCell ref="B92:C92"/>
    <mergeCell ref="A93:A94"/>
    <mergeCell ref="A97:I97"/>
    <mergeCell ref="D89:D90"/>
    <mergeCell ref="A84:A86"/>
    <mergeCell ref="D84:D86"/>
    <mergeCell ref="B87:C87"/>
    <mergeCell ref="B88:C88"/>
    <mergeCell ref="B67:C67"/>
    <mergeCell ref="D68:D69"/>
    <mergeCell ref="D70:D71"/>
    <mergeCell ref="B70:B71"/>
    <mergeCell ref="B73:B74"/>
    <mergeCell ref="B227:B230"/>
    <mergeCell ref="D227:D230"/>
    <mergeCell ref="B231:B234"/>
    <mergeCell ref="D231:D234"/>
    <mergeCell ref="B236:C236"/>
    <mergeCell ref="B243:I243"/>
    <mergeCell ref="D251:D252"/>
    <mergeCell ref="F258:F259"/>
    <mergeCell ref="B247:B249"/>
    <mergeCell ref="D247:D249"/>
    <mergeCell ref="E258:E259"/>
    <mergeCell ref="G258:G259"/>
    <mergeCell ref="H258:H259"/>
    <mergeCell ref="A247:A249"/>
    <mergeCell ref="D108:D109"/>
    <mergeCell ref="A164:A166"/>
    <mergeCell ref="D164:D166"/>
    <mergeCell ref="B168:C168"/>
    <mergeCell ref="B155:C155"/>
    <mergeCell ref="B156:I156"/>
    <mergeCell ref="B169:C169"/>
    <mergeCell ref="B170:B174"/>
    <mergeCell ref="A170:A174"/>
    <mergeCell ref="D170:D174"/>
    <mergeCell ref="B175:B177"/>
    <mergeCell ref="A175:A177"/>
    <mergeCell ref="D175:D177"/>
    <mergeCell ref="B179:I179"/>
    <mergeCell ref="B220:B222"/>
    <mergeCell ref="D220:D222"/>
    <mergeCell ref="B223:B224"/>
    <mergeCell ref="D223:D224"/>
    <mergeCell ref="A160:A161"/>
    <mergeCell ref="A245:A246"/>
    <mergeCell ref="A108:A109"/>
    <mergeCell ref="B182:C182"/>
    <mergeCell ref="A183:A184"/>
    <mergeCell ref="A99:A107"/>
    <mergeCell ref="B93:B94"/>
    <mergeCell ref="D93:D94"/>
    <mergeCell ref="B95:B96"/>
    <mergeCell ref="D95:D96"/>
    <mergeCell ref="B167:I167"/>
    <mergeCell ref="B180:C180"/>
    <mergeCell ref="B108:B109"/>
    <mergeCell ref="B120:C120"/>
    <mergeCell ref="B121:C121"/>
    <mergeCell ref="B130:C130"/>
    <mergeCell ref="B131:B132"/>
    <mergeCell ref="B133:B135"/>
    <mergeCell ref="B141:C141"/>
    <mergeCell ref="B142:C142"/>
    <mergeCell ref="B149:C149"/>
    <mergeCell ref="B150:B153"/>
    <mergeCell ref="A117:A118"/>
    <mergeCell ref="A112:A113"/>
    <mergeCell ref="B163:C163"/>
    <mergeCell ref="B164:B166"/>
    <mergeCell ref="D160:D161"/>
    <mergeCell ref="B162:C162"/>
    <mergeCell ref="B110:C110"/>
    <mergeCell ref="B183:B184"/>
    <mergeCell ref="D183:D184"/>
    <mergeCell ref="D99:D100"/>
    <mergeCell ref="D102:D105"/>
    <mergeCell ref="A5:I5"/>
    <mergeCell ref="A6:I6"/>
    <mergeCell ref="A7:I7"/>
    <mergeCell ref="A8:I8"/>
    <mergeCell ref="B31:B33"/>
    <mergeCell ref="A31:A33"/>
    <mergeCell ref="D31:D33"/>
    <mergeCell ref="A73:A74"/>
    <mergeCell ref="B41:B42"/>
    <mergeCell ref="A41:A42"/>
    <mergeCell ref="D41:D42"/>
    <mergeCell ref="A43:A44"/>
    <mergeCell ref="D43:D44"/>
    <mergeCell ref="B45:C45"/>
    <mergeCell ref="B14:C14"/>
    <mergeCell ref="B24:C24"/>
    <mergeCell ref="D26:D27"/>
    <mergeCell ref="B26:B27"/>
    <mergeCell ref="B65:C65"/>
    <mergeCell ref="C10:C13"/>
    <mergeCell ref="B50:C50"/>
    <mergeCell ref="B59:B62"/>
    <mergeCell ref="B56:B57"/>
    <mergeCell ref="B46:C46"/>
    <mergeCell ref="B47:C47"/>
    <mergeCell ref="B48:C48"/>
    <mergeCell ref="B51:C51"/>
    <mergeCell ref="A59:A62"/>
    <mergeCell ref="D59:D62"/>
    <mergeCell ref="D56:D57"/>
    <mergeCell ref="B49:C49"/>
    <mergeCell ref="B53:C53"/>
    <mergeCell ref="B54:C54"/>
    <mergeCell ref="B55:C55"/>
    <mergeCell ref="B82:C82"/>
    <mergeCell ref="B83:C83"/>
    <mergeCell ref="B84:B86"/>
    <mergeCell ref="B52:C52"/>
    <mergeCell ref="D73:D74"/>
    <mergeCell ref="B75:C75"/>
    <mergeCell ref="B76:B77"/>
    <mergeCell ref="B81:I81"/>
    <mergeCell ref="A26:A27"/>
    <mergeCell ref="A34:A35"/>
    <mergeCell ref="D34:D35"/>
    <mergeCell ref="B36:C36"/>
    <mergeCell ref="B37:C37"/>
    <mergeCell ref="B38:C38"/>
    <mergeCell ref="A39:A40"/>
    <mergeCell ref="B39:B40"/>
    <mergeCell ref="D39:D40"/>
    <mergeCell ref="A28:A30"/>
    <mergeCell ref="B28:B30"/>
    <mergeCell ref="B34:B35"/>
    <mergeCell ref="B66:C66"/>
    <mergeCell ref="B43:B44"/>
    <mergeCell ref="B63:I63"/>
    <mergeCell ref="B64:C64"/>
    <mergeCell ref="B111:C111"/>
    <mergeCell ref="B112:B113"/>
    <mergeCell ref="B127:C127"/>
    <mergeCell ref="B140:I140"/>
    <mergeCell ref="B157:I157"/>
    <mergeCell ref="B158:C158"/>
    <mergeCell ref="B116:C116"/>
    <mergeCell ref="D117:D118"/>
    <mergeCell ref="B119:C119"/>
    <mergeCell ref="B114:C114"/>
    <mergeCell ref="B115:C115"/>
    <mergeCell ref="D112:D113"/>
    <mergeCell ref="B117:B118"/>
    <mergeCell ref="D123:D126"/>
    <mergeCell ref="B123:B126"/>
    <mergeCell ref="B159:C159"/>
    <mergeCell ref="B160:B161"/>
    <mergeCell ref="B99:B107"/>
    <mergeCell ref="D106:D107"/>
    <mergeCell ref="B91:C91"/>
    <mergeCell ref="B181:C181"/>
    <mergeCell ref="A10:A13"/>
    <mergeCell ref="B10:B13"/>
    <mergeCell ref="D10:D13"/>
    <mergeCell ref="D131:D132"/>
    <mergeCell ref="B23:C23"/>
    <mergeCell ref="A68:A69"/>
    <mergeCell ref="A70:A71"/>
    <mergeCell ref="A89:A90"/>
    <mergeCell ref="B89:B90"/>
    <mergeCell ref="A133:A135"/>
    <mergeCell ref="D133:D135"/>
    <mergeCell ref="B136:B137"/>
    <mergeCell ref="A136:A137"/>
    <mergeCell ref="D136:D137"/>
    <mergeCell ref="B138:B139"/>
    <mergeCell ref="A138:A139"/>
    <mergeCell ref="D138:D139"/>
    <mergeCell ref="B122:C122"/>
    <mergeCell ref="G10:G13"/>
    <mergeCell ref="A15:I15"/>
    <mergeCell ref="B16:C16"/>
    <mergeCell ref="A17:I17"/>
    <mergeCell ref="B18:B19"/>
    <mergeCell ref="A18:A19"/>
    <mergeCell ref="D18:D19"/>
    <mergeCell ref="B20:B21"/>
    <mergeCell ref="A20:A21"/>
    <mergeCell ref="D20:D21"/>
    <mergeCell ref="F10:F13"/>
    <mergeCell ref="E10:E13"/>
    <mergeCell ref="H10:H13"/>
    <mergeCell ref="I10:I13"/>
    <mergeCell ref="A123:A126"/>
    <mergeCell ref="A128:A129"/>
    <mergeCell ref="B128:B129"/>
    <mergeCell ref="D128:D129"/>
    <mergeCell ref="A131:A132"/>
    <mergeCell ref="A150:A153"/>
    <mergeCell ref="D150:D153"/>
    <mergeCell ref="B154:C154"/>
    <mergeCell ref="B143:C143"/>
    <mergeCell ref="B144:C144"/>
    <mergeCell ref="B145:C145"/>
    <mergeCell ref="D141:D145"/>
    <mergeCell ref="B147:B148"/>
    <mergeCell ref="A147:A148"/>
    <mergeCell ref="D147:D148"/>
    <mergeCell ref="B146:I146"/>
    <mergeCell ref="B194:C194"/>
    <mergeCell ref="B195:C195"/>
    <mergeCell ref="A191:A192"/>
    <mergeCell ref="D191:D192"/>
    <mergeCell ref="B196:I196"/>
    <mergeCell ref="B198:C198"/>
    <mergeCell ref="B197:I197"/>
    <mergeCell ref="B199:C199"/>
    <mergeCell ref="B185:C185"/>
    <mergeCell ref="B186:C186"/>
    <mergeCell ref="A187:A188"/>
    <mergeCell ref="B187:B188"/>
    <mergeCell ref="D187:D188"/>
    <mergeCell ref="B189:C189"/>
    <mergeCell ref="B190:C190"/>
    <mergeCell ref="B191:B192"/>
    <mergeCell ref="B193:C193"/>
    <mergeCell ref="B201:I201"/>
    <mergeCell ref="D202:D203"/>
    <mergeCell ref="B205:C205"/>
    <mergeCell ref="B206:C206"/>
    <mergeCell ref="D205:D206"/>
    <mergeCell ref="B204:I204"/>
    <mergeCell ref="D207:D209"/>
    <mergeCell ref="B200:C200"/>
    <mergeCell ref="B202:C202"/>
    <mergeCell ref="B203:C203"/>
    <mergeCell ref="B218:C218"/>
    <mergeCell ref="B219:C219"/>
    <mergeCell ref="B242:C242"/>
    <mergeCell ref="B211:I211"/>
    <mergeCell ref="A212:A213"/>
    <mergeCell ref="A214:A215"/>
    <mergeCell ref="A207:A209"/>
    <mergeCell ref="B210:C210"/>
    <mergeCell ref="B212:B213"/>
    <mergeCell ref="D212:D213"/>
    <mergeCell ref="B214:B215"/>
    <mergeCell ref="D214:D215"/>
    <mergeCell ref="B216:C216"/>
    <mergeCell ref="B217:C217"/>
    <mergeCell ref="B207:B209"/>
    <mergeCell ref="B240:B241"/>
    <mergeCell ref="A240:A241"/>
    <mergeCell ref="A220:A222"/>
    <mergeCell ref="A223:A224"/>
    <mergeCell ref="A225:A226"/>
    <mergeCell ref="A227:A230"/>
    <mergeCell ref="A231:A234"/>
    <mergeCell ref="B225:B226"/>
    <mergeCell ref="D225:D226"/>
    <mergeCell ref="B298:C298"/>
    <mergeCell ref="B299:C299"/>
    <mergeCell ref="B301:C301"/>
    <mergeCell ref="I258:I259"/>
    <mergeCell ref="B244:C244"/>
    <mergeCell ref="B264:C264"/>
    <mergeCell ref="B263:C263"/>
    <mergeCell ref="B261:C261"/>
    <mergeCell ref="B262:C262"/>
    <mergeCell ref="B253:C253"/>
    <mergeCell ref="B254:C254"/>
    <mergeCell ref="B255:C255"/>
    <mergeCell ref="B256:C256"/>
    <mergeCell ref="B257:C257"/>
    <mergeCell ref="B260:C260"/>
    <mergeCell ref="D245:D246"/>
    <mergeCell ref="D266:D267"/>
    <mergeCell ref="B266:B267"/>
    <mergeCell ref="B275:C275"/>
    <mergeCell ref="B276:I276"/>
    <mergeCell ref="B277:C277"/>
    <mergeCell ref="B278:C278"/>
    <mergeCell ref="B279:C279"/>
    <mergeCell ref="B280:C28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6" manualBreakCount="6">
    <brk id="62" max="8" man="1"/>
    <brk id="91" max="16383" man="1"/>
    <brk id="120" max="16383" man="1"/>
    <brk id="149" max="8" man="1"/>
    <brk id="182" max="16383" man="1"/>
    <brk id="2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5"/>
  <sheetViews>
    <sheetView view="pageBreakPreview" topLeftCell="A7" zoomScaleSheetLayoutView="100" workbookViewId="0">
      <selection activeCell="C22" sqref="C22"/>
    </sheetView>
  </sheetViews>
  <sheetFormatPr defaultRowHeight="15" x14ac:dyDescent="0.25"/>
  <cols>
    <col min="1" max="1" width="3.140625" style="172" customWidth="1"/>
    <col min="2" max="2" width="54.42578125" style="172" customWidth="1"/>
    <col min="3" max="3" width="14.42578125" style="172" customWidth="1"/>
    <col min="4" max="4" width="25.7109375" style="172" customWidth="1"/>
    <col min="5" max="5" width="0.28515625" style="172" customWidth="1"/>
    <col min="6" max="6" width="7" style="172" customWidth="1"/>
    <col min="7" max="16384" width="9.140625" style="172"/>
  </cols>
  <sheetData>
    <row r="1" spans="1:7" ht="18.75" x14ac:dyDescent="0.3">
      <c r="C1" s="14" t="s">
        <v>4</v>
      </c>
      <c r="D1" s="14"/>
      <c r="E1" s="14"/>
      <c r="F1" s="9"/>
      <c r="G1" s="9"/>
    </row>
    <row r="2" spans="1:7" ht="18.75" x14ac:dyDescent="0.3">
      <c r="C2" s="14" t="s">
        <v>70</v>
      </c>
      <c r="D2" s="14"/>
      <c r="E2" s="14"/>
      <c r="F2" s="9"/>
      <c r="G2" s="9"/>
    </row>
    <row r="3" spans="1:7" ht="18.75" x14ac:dyDescent="0.3">
      <c r="C3" s="14" t="s">
        <v>635</v>
      </c>
      <c r="D3" s="14"/>
      <c r="E3" s="14"/>
      <c r="F3" s="9"/>
      <c r="G3" s="9"/>
    </row>
    <row r="4" spans="1:7" ht="18.75" x14ac:dyDescent="0.3">
      <c r="C4" s="14" t="s">
        <v>694</v>
      </c>
      <c r="D4" s="14"/>
      <c r="E4" s="14"/>
      <c r="F4" s="9"/>
      <c r="G4" s="9"/>
    </row>
    <row r="5" spans="1:7" ht="18.75" x14ac:dyDescent="0.3">
      <c r="C5" s="14" t="s">
        <v>695</v>
      </c>
      <c r="D5" s="14"/>
      <c r="E5" s="14"/>
      <c r="F5" s="9"/>
      <c r="G5" s="9"/>
    </row>
    <row r="6" spans="1:7" ht="18.75" customHeight="1" x14ac:dyDescent="0.3">
      <c r="A6" s="389" t="s">
        <v>99</v>
      </c>
      <c r="B6" s="389"/>
      <c r="C6" s="389"/>
      <c r="D6" s="389"/>
      <c r="E6" s="244"/>
      <c r="F6" s="244"/>
    </row>
    <row r="7" spans="1:7" ht="18.75" customHeight="1" x14ac:dyDescent="0.3">
      <c r="A7" s="389" t="s">
        <v>696</v>
      </c>
      <c r="B7" s="389"/>
      <c r="C7" s="389"/>
      <c r="D7" s="389"/>
      <c r="E7" s="244"/>
      <c r="F7" s="244"/>
    </row>
    <row r="8" spans="1:7" ht="18.75" customHeight="1" x14ac:dyDescent="0.3">
      <c r="A8" s="389"/>
      <c r="B8" s="389"/>
      <c r="C8" s="389"/>
      <c r="D8" s="389"/>
      <c r="E8" s="244"/>
      <c r="F8" s="244"/>
    </row>
    <row r="9" spans="1:7" ht="18.75" x14ac:dyDescent="0.3">
      <c r="A9" s="386"/>
      <c r="B9" s="391" t="s">
        <v>98</v>
      </c>
      <c r="C9" s="390" t="s">
        <v>100</v>
      </c>
      <c r="D9" s="385" t="s">
        <v>121</v>
      </c>
      <c r="E9" s="9"/>
      <c r="F9" s="9"/>
    </row>
    <row r="10" spans="1:7" ht="9" customHeight="1" x14ac:dyDescent="0.3">
      <c r="A10" s="386"/>
      <c r="B10" s="391"/>
      <c r="C10" s="390"/>
      <c r="D10" s="385"/>
      <c r="E10" s="9"/>
      <c r="F10" s="9"/>
    </row>
    <row r="11" spans="1:7" ht="7.5" customHeight="1" x14ac:dyDescent="0.3">
      <c r="A11" s="386"/>
      <c r="B11" s="391"/>
      <c r="C11" s="390"/>
      <c r="D11" s="385"/>
      <c r="E11" s="263"/>
      <c r="F11" s="263"/>
    </row>
    <row r="12" spans="1:7" ht="4.5" customHeight="1" x14ac:dyDescent="0.3">
      <c r="A12" s="386"/>
      <c r="B12" s="391"/>
      <c r="C12" s="390"/>
      <c r="D12" s="385"/>
      <c r="E12" s="263"/>
      <c r="F12" s="263"/>
    </row>
    <row r="13" spans="1:7" ht="21" customHeight="1" x14ac:dyDescent="0.3">
      <c r="A13" s="386"/>
      <c r="B13" s="391"/>
      <c r="C13" s="390"/>
      <c r="D13" s="385"/>
      <c r="E13" s="264"/>
      <c r="F13" s="245"/>
    </row>
    <row r="14" spans="1:7" ht="18.75" x14ac:dyDescent="0.3">
      <c r="A14" s="17">
        <v>1</v>
      </c>
      <c r="B14" s="17" t="s">
        <v>124</v>
      </c>
      <c r="C14" s="246" t="s">
        <v>118</v>
      </c>
      <c r="D14" s="262">
        <v>12.61</v>
      </c>
      <c r="E14" s="247"/>
      <c r="F14" s="245"/>
    </row>
    <row r="15" spans="1:7" ht="18.75" x14ac:dyDescent="0.3">
      <c r="A15" s="17">
        <f>A14+1</f>
        <v>2</v>
      </c>
      <c r="B15" s="17" t="s">
        <v>657</v>
      </c>
      <c r="C15" s="246" t="s">
        <v>118</v>
      </c>
      <c r="D15" s="262">
        <v>12.51</v>
      </c>
      <c r="E15" s="247"/>
      <c r="F15" s="245"/>
    </row>
    <row r="16" spans="1:7" ht="18.75" x14ac:dyDescent="0.3">
      <c r="A16" s="17">
        <f t="shared" ref="A16:A22" si="0">A15+1</f>
        <v>3</v>
      </c>
      <c r="B16" s="17" t="s">
        <v>125</v>
      </c>
      <c r="C16" s="246" t="s">
        <v>118</v>
      </c>
      <c r="D16" s="262">
        <v>9.89</v>
      </c>
      <c r="E16" s="248"/>
      <c r="F16" s="263"/>
    </row>
    <row r="17" spans="1:9" ht="18.75" x14ac:dyDescent="0.3">
      <c r="A17" s="17">
        <f t="shared" si="0"/>
        <v>4</v>
      </c>
      <c r="B17" s="17" t="s">
        <v>658</v>
      </c>
      <c r="C17" s="246" t="s">
        <v>118</v>
      </c>
      <c r="D17" s="262">
        <v>9.7899999999999991</v>
      </c>
      <c r="E17" s="248"/>
      <c r="F17" s="263"/>
    </row>
    <row r="18" spans="1:9" ht="18.75" x14ac:dyDescent="0.3">
      <c r="A18" s="17">
        <f t="shared" si="0"/>
        <v>5</v>
      </c>
      <c r="B18" s="17" t="s">
        <v>123</v>
      </c>
      <c r="C18" s="246" t="s">
        <v>118</v>
      </c>
      <c r="D18" s="262">
        <v>6.34</v>
      </c>
      <c r="E18" s="248"/>
      <c r="F18" s="263"/>
    </row>
    <row r="19" spans="1:9" ht="18.75" x14ac:dyDescent="0.3">
      <c r="A19" s="17">
        <f t="shared" si="0"/>
        <v>6</v>
      </c>
      <c r="B19" s="17" t="s">
        <v>122</v>
      </c>
      <c r="C19" s="246" t="s">
        <v>118</v>
      </c>
      <c r="D19" s="262">
        <v>6.08</v>
      </c>
      <c r="E19" s="248"/>
      <c r="F19" s="263"/>
    </row>
    <row r="20" spans="1:9" ht="18.75" x14ac:dyDescent="0.3">
      <c r="A20" s="17">
        <f t="shared" si="0"/>
        <v>7</v>
      </c>
      <c r="B20" s="17" t="s">
        <v>119</v>
      </c>
      <c r="C20" s="246" t="s">
        <v>103</v>
      </c>
      <c r="D20" s="262">
        <v>3.67</v>
      </c>
      <c r="E20" s="248"/>
      <c r="F20" s="263"/>
    </row>
    <row r="21" spans="1:9" ht="18.75" x14ac:dyDescent="0.3">
      <c r="A21" s="17">
        <f t="shared" si="0"/>
        <v>8</v>
      </c>
      <c r="B21" s="17" t="s">
        <v>120</v>
      </c>
      <c r="C21" s="246" t="s">
        <v>102</v>
      </c>
      <c r="D21" s="262">
        <v>2.87</v>
      </c>
      <c r="E21" s="248"/>
      <c r="F21" s="263"/>
    </row>
    <row r="22" spans="1:9" ht="18.75" x14ac:dyDescent="0.3">
      <c r="A22" s="17">
        <f t="shared" si="0"/>
        <v>9</v>
      </c>
      <c r="B22" s="17" t="s">
        <v>665</v>
      </c>
      <c r="C22" s="246" t="s">
        <v>118</v>
      </c>
      <c r="D22" s="262">
        <v>12.2</v>
      </c>
      <c r="E22" s="263"/>
      <c r="F22" s="263"/>
    </row>
    <row r="23" spans="1:9" ht="18.75" x14ac:dyDescent="0.3">
      <c r="A23" s="16"/>
      <c r="B23" s="16"/>
      <c r="C23" s="16"/>
      <c r="D23" s="249"/>
      <c r="E23" s="248"/>
      <c r="F23" s="263"/>
    </row>
    <row r="24" spans="1:9" ht="18.75" x14ac:dyDescent="0.3">
      <c r="A24" s="16"/>
      <c r="B24" s="14" t="s">
        <v>128</v>
      </c>
      <c r="C24" s="14"/>
      <c r="D24" s="14"/>
      <c r="E24" s="14"/>
      <c r="F24" s="14"/>
      <c r="G24" s="14"/>
      <c r="H24" s="14"/>
      <c r="I24" s="14"/>
    </row>
    <row r="25" spans="1:9" ht="18.75" x14ac:dyDescent="0.3">
      <c r="A25" s="16"/>
      <c r="B25" s="18" t="s">
        <v>117</v>
      </c>
      <c r="C25" s="14"/>
      <c r="D25" s="14"/>
      <c r="E25" s="14"/>
      <c r="F25" s="14"/>
      <c r="G25" s="14"/>
      <c r="H25" s="14"/>
      <c r="I25" s="14"/>
    </row>
    <row r="26" spans="1:9" ht="18.75" x14ac:dyDescent="0.3">
      <c r="A26" s="263"/>
      <c r="B26" s="263"/>
      <c r="C26" s="263"/>
      <c r="D26" s="248"/>
      <c r="E26" s="248"/>
      <c r="F26" s="263"/>
    </row>
    <row r="27" spans="1:9" ht="18.75" x14ac:dyDescent="0.3">
      <c r="A27" s="263"/>
      <c r="B27" s="263"/>
      <c r="C27" s="263"/>
      <c r="D27" s="248"/>
      <c r="E27" s="248"/>
      <c r="F27" s="263"/>
    </row>
    <row r="28" spans="1:9" ht="18.75" x14ac:dyDescent="0.3">
      <c r="A28" s="263"/>
      <c r="B28" s="263"/>
      <c r="C28" s="263"/>
      <c r="D28" s="248"/>
      <c r="E28" s="248"/>
      <c r="F28" s="263"/>
    </row>
    <row r="29" spans="1:9" ht="18.75" x14ac:dyDescent="0.3">
      <c r="A29" s="263"/>
      <c r="B29" s="387"/>
      <c r="C29" s="387"/>
      <c r="D29" s="387"/>
      <c r="E29" s="387"/>
      <c r="F29" s="387"/>
    </row>
    <row r="30" spans="1:9" ht="18.75" x14ac:dyDescent="0.3">
      <c r="A30" s="263"/>
      <c r="B30" s="263"/>
      <c r="C30" s="263"/>
      <c r="D30" s="248"/>
      <c r="E30" s="248"/>
      <c r="F30" s="263"/>
    </row>
    <row r="31" spans="1:9" ht="18.75" x14ac:dyDescent="0.3">
      <c r="A31" s="263"/>
      <c r="B31" s="263"/>
      <c r="C31" s="263"/>
      <c r="D31" s="248"/>
      <c r="E31" s="248"/>
      <c r="F31" s="263"/>
    </row>
    <row r="32" spans="1:9" ht="18.75" x14ac:dyDescent="0.3">
      <c r="A32" s="263"/>
      <c r="B32" s="263"/>
      <c r="C32" s="263"/>
      <c r="D32" s="248"/>
      <c r="E32" s="248"/>
      <c r="F32" s="263"/>
    </row>
    <row r="33" spans="1:6" ht="18.75" x14ac:dyDescent="0.3">
      <c r="A33" s="263"/>
      <c r="B33" s="263"/>
      <c r="C33" s="263"/>
      <c r="D33" s="248"/>
      <c r="E33" s="248"/>
      <c r="F33" s="263"/>
    </row>
    <row r="34" spans="1:6" ht="18.75" x14ac:dyDescent="0.3">
      <c r="A34" s="263"/>
      <c r="B34" s="388"/>
      <c r="C34" s="388"/>
      <c r="D34" s="388"/>
      <c r="E34" s="388"/>
      <c r="F34" s="388"/>
    </row>
    <row r="35" spans="1:6" ht="18.75" x14ac:dyDescent="0.3">
      <c r="A35" s="263"/>
      <c r="B35" s="388"/>
      <c r="C35" s="388"/>
      <c r="D35" s="388"/>
      <c r="E35" s="388"/>
      <c r="F35" s="388"/>
    </row>
    <row r="36" spans="1:6" ht="18.75" x14ac:dyDescent="0.3">
      <c r="A36" s="263"/>
      <c r="B36" s="264"/>
      <c r="C36" s="264"/>
      <c r="D36" s="264"/>
      <c r="E36" s="264"/>
      <c r="F36" s="264"/>
    </row>
    <row r="37" spans="1:6" ht="18.75" x14ac:dyDescent="0.3">
      <c r="A37" s="263"/>
      <c r="B37" s="264"/>
      <c r="C37" s="264"/>
      <c r="D37" s="264"/>
      <c r="E37" s="264"/>
      <c r="F37" s="264"/>
    </row>
    <row r="38" spans="1:6" ht="18.75" x14ac:dyDescent="0.3">
      <c r="A38" s="263"/>
      <c r="B38" s="264"/>
      <c r="C38" s="264"/>
      <c r="D38" s="264"/>
      <c r="E38" s="264"/>
      <c r="F38" s="264"/>
    </row>
    <row r="39" spans="1:6" ht="18.75" x14ac:dyDescent="0.3">
      <c r="A39" s="263"/>
      <c r="B39" s="264"/>
      <c r="C39" s="264"/>
      <c r="D39" s="264"/>
      <c r="E39" s="264"/>
      <c r="F39" s="264"/>
    </row>
    <row r="40" spans="1:6" ht="18.75" x14ac:dyDescent="0.3">
      <c r="A40" s="263"/>
      <c r="B40" s="264"/>
      <c r="C40" s="264"/>
      <c r="D40" s="264"/>
      <c r="E40" s="264"/>
      <c r="F40" s="264"/>
    </row>
    <row r="41" spans="1:6" ht="18.75" x14ac:dyDescent="0.3">
      <c r="A41" s="263"/>
      <c r="B41" s="264"/>
      <c r="C41" s="264"/>
      <c r="D41" s="264"/>
      <c r="E41" s="264"/>
      <c r="F41" s="264"/>
    </row>
    <row r="42" spans="1:6" ht="18.75" x14ac:dyDescent="0.3">
      <c r="A42" s="263"/>
      <c r="B42" s="264"/>
      <c r="C42" s="264"/>
      <c r="D42" s="264"/>
      <c r="E42" s="264"/>
      <c r="F42" s="264"/>
    </row>
    <row r="43" spans="1:6" ht="18.75" x14ac:dyDescent="0.3">
      <c r="A43" s="263"/>
      <c r="B43" s="264"/>
      <c r="C43" s="264"/>
      <c r="D43" s="264"/>
      <c r="E43" s="264"/>
      <c r="F43" s="264"/>
    </row>
    <row r="44" spans="1:6" ht="18.75" x14ac:dyDescent="0.3">
      <c r="A44" s="263"/>
      <c r="B44" s="264"/>
      <c r="C44" s="264"/>
      <c r="D44" s="264"/>
      <c r="E44" s="264"/>
      <c r="F44" s="264"/>
    </row>
    <row r="45" spans="1:6" ht="18.75" x14ac:dyDescent="0.3">
      <c r="A45" s="263"/>
      <c r="B45" s="263"/>
      <c r="C45" s="263"/>
      <c r="D45" s="248"/>
      <c r="E45" s="248"/>
      <c r="F45" s="263"/>
    </row>
    <row r="46" spans="1:6" ht="18.75" x14ac:dyDescent="0.3">
      <c r="A46" s="263"/>
      <c r="B46" s="263"/>
      <c r="C46" s="263"/>
      <c r="D46" s="248"/>
      <c r="E46" s="248"/>
      <c r="F46" s="263"/>
    </row>
    <row r="47" spans="1:6" ht="18.75" x14ac:dyDescent="0.3">
      <c r="A47" s="263"/>
      <c r="B47" s="263"/>
      <c r="C47" s="263"/>
      <c r="D47" s="248"/>
      <c r="E47" s="248"/>
      <c r="F47" s="263"/>
    </row>
    <row r="48" spans="1:6" ht="18.75" x14ac:dyDescent="0.3">
      <c r="A48" s="263"/>
      <c r="B48" s="263"/>
      <c r="C48" s="263"/>
      <c r="D48" s="248"/>
      <c r="E48" s="248"/>
      <c r="F48" s="263"/>
    </row>
    <row r="49" spans="1:6" ht="18.75" x14ac:dyDescent="0.3">
      <c r="A49" s="263"/>
      <c r="B49" s="263"/>
      <c r="C49" s="263"/>
      <c r="D49" s="248"/>
      <c r="E49" s="248"/>
      <c r="F49" s="263"/>
    </row>
    <row r="50" spans="1:6" ht="18.75" x14ac:dyDescent="0.3">
      <c r="A50" s="263"/>
      <c r="B50" s="263"/>
      <c r="C50" s="263"/>
      <c r="D50" s="248"/>
      <c r="E50" s="248"/>
      <c r="F50" s="263"/>
    </row>
    <row r="51" spans="1:6" ht="18.75" x14ac:dyDescent="0.3">
      <c r="A51" s="263"/>
      <c r="B51" s="263"/>
      <c r="C51" s="263"/>
      <c r="D51" s="248"/>
      <c r="E51" s="248"/>
      <c r="F51" s="263"/>
    </row>
    <row r="52" spans="1:6" ht="18.75" x14ac:dyDescent="0.3">
      <c r="A52" s="9"/>
      <c r="B52" s="9"/>
      <c r="C52" s="9"/>
      <c r="D52" s="9"/>
      <c r="E52" s="9"/>
      <c r="F52" s="9"/>
    </row>
    <row r="53" spans="1:6" ht="18.75" x14ac:dyDescent="0.3">
      <c r="A53" s="9"/>
      <c r="B53" s="9"/>
      <c r="C53" s="9"/>
      <c r="D53" s="9"/>
      <c r="E53" s="9"/>
      <c r="F53" s="9"/>
    </row>
    <row r="54" spans="1:6" ht="18.75" x14ac:dyDescent="0.3">
      <c r="A54" s="9"/>
      <c r="B54" s="9"/>
      <c r="C54" s="9"/>
      <c r="D54" s="9"/>
      <c r="E54" s="9"/>
      <c r="F54" s="9"/>
    </row>
    <row r="55" spans="1:6" ht="18.75" x14ac:dyDescent="0.3">
      <c r="A55" s="9"/>
      <c r="B55" s="9"/>
      <c r="C55" s="9"/>
      <c r="D55" s="9"/>
      <c r="E55" s="9"/>
      <c r="F55" s="9"/>
    </row>
    <row r="56" spans="1:6" ht="18.75" x14ac:dyDescent="0.3">
      <c r="A56" s="9"/>
      <c r="B56" s="9"/>
      <c r="C56" s="9"/>
      <c r="D56" s="9"/>
      <c r="E56" s="9"/>
      <c r="F56" s="9"/>
    </row>
    <row r="57" spans="1:6" ht="18.75" x14ac:dyDescent="0.3">
      <c r="A57" s="9"/>
      <c r="B57" s="9"/>
      <c r="C57" s="9"/>
      <c r="D57" s="9"/>
      <c r="E57" s="9"/>
      <c r="F57" s="9"/>
    </row>
    <row r="58" spans="1:6" ht="18.75" customHeight="1" x14ac:dyDescent="0.3">
      <c r="A58" s="9"/>
      <c r="B58" s="9"/>
      <c r="C58" s="9"/>
      <c r="D58" s="9"/>
      <c r="E58" s="9"/>
      <c r="F58" s="9"/>
    </row>
    <row r="59" spans="1:6" ht="18.75" x14ac:dyDescent="0.3">
      <c r="A59" s="9"/>
      <c r="B59" s="9"/>
      <c r="C59" s="9"/>
      <c r="D59" s="9"/>
      <c r="E59" s="9"/>
      <c r="F59" s="9"/>
    </row>
    <row r="60" spans="1:6" ht="9.75" customHeight="1" x14ac:dyDescent="0.3">
      <c r="A60" s="9"/>
      <c r="B60" s="9"/>
      <c r="C60" s="9"/>
      <c r="D60" s="9"/>
      <c r="E60" s="9"/>
      <c r="F60" s="9"/>
    </row>
    <row r="61" spans="1:6" ht="11.25" customHeight="1" x14ac:dyDescent="0.3">
      <c r="A61" s="9"/>
      <c r="B61" s="9"/>
      <c r="C61" s="9"/>
      <c r="D61" s="9"/>
      <c r="E61" s="9"/>
      <c r="F61" s="9"/>
    </row>
    <row r="62" spans="1:6" ht="6" customHeight="1" x14ac:dyDescent="0.3">
      <c r="A62" s="9"/>
      <c r="B62" s="9"/>
      <c r="C62" s="9"/>
      <c r="D62" s="9"/>
      <c r="E62" s="9"/>
      <c r="F62" s="9"/>
    </row>
    <row r="63" spans="1:6" ht="18.75" customHeight="1" x14ac:dyDescent="0.3">
      <c r="A63" s="9"/>
      <c r="B63" s="9"/>
      <c r="C63" s="9"/>
      <c r="D63" s="9"/>
      <c r="E63" s="9"/>
      <c r="F63" s="9"/>
    </row>
    <row r="64" spans="1:6" ht="18.75" x14ac:dyDescent="0.3">
      <c r="A64" s="9"/>
      <c r="B64" s="9"/>
      <c r="C64" s="9"/>
      <c r="D64" s="9"/>
      <c r="E64" s="9"/>
      <c r="F64" s="9"/>
    </row>
    <row r="65" spans="1:6" ht="18.75" x14ac:dyDescent="0.3">
      <c r="A65" s="9"/>
      <c r="B65" s="9"/>
      <c r="C65" s="9"/>
      <c r="D65" s="9"/>
      <c r="E65" s="9"/>
      <c r="F65" s="9"/>
    </row>
    <row r="66" spans="1:6" ht="18.75" x14ac:dyDescent="0.3">
      <c r="A66" s="9"/>
      <c r="B66" s="9"/>
      <c r="C66" s="9"/>
      <c r="D66" s="9"/>
      <c r="E66" s="9"/>
      <c r="F66" s="9"/>
    </row>
    <row r="67" spans="1:6" ht="21" customHeight="1" x14ac:dyDescent="0.3">
      <c r="A67" s="9"/>
      <c r="B67" s="9"/>
      <c r="C67" s="9"/>
      <c r="D67" s="9"/>
      <c r="E67" s="9"/>
      <c r="F67" s="9"/>
    </row>
    <row r="68" spans="1:6" ht="18.75" x14ac:dyDescent="0.3">
      <c r="A68" s="9"/>
      <c r="B68" s="9"/>
      <c r="C68" s="9"/>
      <c r="D68" s="9"/>
      <c r="E68" s="9"/>
      <c r="F68" s="9"/>
    </row>
    <row r="69" spans="1:6" ht="18.75" x14ac:dyDescent="0.3">
      <c r="A69" s="9"/>
      <c r="B69" s="9"/>
      <c r="C69" s="9"/>
      <c r="D69" s="9"/>
      <c r="E69" s="9"/>
      <c r="F69" s="9"/>
    </row>
    <row r="70" spans="1:6" ht="18.75" x14ac:dyDescent="0.3">
      <c r="A70" s="9"/>
    </row>
    <row r="71" spans="1:6" ht="18.75" x14ac:dyDescent="0.3">
      <c r="A71" s="9"/>
    </row>
    <row r="72" spans="1:6" ht="18.75" x14ac:dyDescent="0.3">
      <c r="A72" s="9"/>
    </row>
    <row r="73" spans="1:6" ht="18.75" x14ac:dyDescent="0.3">
      <c r="A73" s="9"/>
    </row>
    <row r="74" spans="1:6" ht="18.75" x14ac:dyDescent="0.3">
      <c r="A74" s="9"/>
    </row>
    <row r="75" spans="1:6" ht="18.75" x14ac:dyDescent="0.3">
      <c r="A75" s="9"/>
    </row>
    <row r="76" spans="1:6" ht="18.75" x14ac:dyDescent="0.3">
      <c r="A76" s="9"/>
    </row>
    <row r="77" spans="1:6" ht="18.75" x14ac:dyDescent="0.3">
      <c r="A77" s="9"/>
    </row>
    <row r="78" spans="1:6" ht="18.75" x14ac:dyDescent="0.3">
      <c r="A78" s="9"/>
    </row>
    <row r="79" spans="1:6" ht="18.75" x14ac:dyDescent="0.3">
      <c r="A79" s="9"/>
    </row>
    <row r="80" spans="1:6" ht="18.75" x14ac:dyDescent="0.3">
      <c r="A80" s="9"/>
    </row>
    <row r="81" spans="1:1" ht="18.75" x14ac:dyDescent="0.3">
      <c r="A81" s="9"/>
    </row>
    <row r="82" spans="1:1" ht="18.75" x14ac:dyDescent="0.3">
      <c r="A82" s="9"/>
    </row>
    <row r="83" spans="1:1" ht="18.75" x14ac:dyDescent="0.3">
      <c r="A83" s="9"/>
    </row>
    <row r="84" spans="1:1" ht="18.75" x14ac:dyDescent="0.3">
      <c r="A84" s="9"/>
    </row>
    <row r="85" spans="1:1" ht="18.75" x14ac:dyDescent="0.3">
      <c r="A85" s="9"/>
    </row>
    <row r="86" spans="1:1" ht="18.75" x14ac:dyDescent="0.3">
      <c r="A86" s="9"/>
    </row>
    <row r="87" spans="1:1" ht="18.75" x14ac:dyDescent="0.3">
      <c r="A87" s="9"/>
    </row>
    <row r="88" spans="1:1" ht="18.75" x14ac:dyDescent="0.3">
      <c r="A88" s="9"/>
    </row>
    <row r="89" spans="1:1" ht="18.75" x14ac:dyDescent="0.3">
      <c r="A89" s="9"/>
    </row>
    <row r="90" spans="1:1" ht="18.75" x14ac:dyDescent="0.3">
      <c r="A90" s="9"/>
    </row>
    <row r="91" spans="1:1" ht="18.75" x14ac:dyDescent="0.3">
      <c r="A91" s="9"/>
    </row>
    <row r="92" spans="1:1" ht="18.75" x14ac:dyDescent="0.3">
      <c r="A92" s="9"/>
    </row>
    <row r="93" spans="1:1" ht="18.75" x14ac:dyDescent="0.3">
      <c r="A93" s="9"/>
    </row>
    <row r="94" spans="1:1" ht="18.75" x14ac:dyDescent="0.3">
      <c r="A94" s="9"/>
    </row>
    <row r="95" spans="1:1" ht="18.75" x14ac:dyDescent="0.3">
      <c r="A95" s="9"/>
    </row>
    <row r="96" spans="1:1" ht="18.75" x14ac:dyDescent="0.3">
      <c r="A96" s="9"/>
    </row>
    <row r="97" spans="1:1" ht="18.75" x14ac:dyDescent="0.3">
      <c r="A97" s="9"/>
    </row>
    <row r="98" spans="1:1" ht="18.75" x14ac:dyDescent="0.3">
      <c r="A98" s="9"/>
    </row>
    <row r="99" spans="1:1" ht="18.75" x14ac:dyDescent="0.3">
      <c r="A99" s="9"/>
    </row>
    <row r="100" spans="1:1" ht="18.75" x14ac:dyDescent="0.3">
      <c r="A100" s="9"/>
    </row>
    <row r="101" spans="1:1" ht="18.75" x14ac:dyDescent="0.3">
      <c r="A101" s="9"/>
    </row>
    <row r="102" spans="1:1" ht="18.75" x14ac:dyDescent="0.3">
      <c r="A102" s="9"/>
    </row>
    <row r="103" spans="1:1" ht="18.75" x14ac:dyDescent="0.3">
      <c r="A103" s="9"/>
    </row>
    <row r="104" spans="1:1" ht="18.75" x14ac:dyDescent="0.3">
      <c r="A104" s="9"/>
    </row>
    <row r="105" spans="1:1" ht="18.75" x14ac:dyDescent="0.3">
      <c r="A105" s="9"/>
    </row>
    <row r="106" spans="1:1" ht="18.75" x14ac:dyDescent="0.3">
      <c r="A106" s="9"/>
    </row>
    <row r="107" spans="1:1" ht="18.75" x14ac:dyDescent="0.3">
      <c r="A107" s="9"/>
    </row>
    <row r="108" spans="1:1" ht="18.75" x14ac:dyDescent="0.3">
      <c r="A108" s="9"/>
    </row>
    <row r="109" spans="1:1" ht="18.75" customHeight="1" x14ac:dyDescent="0.3">
      <c r="A109" s="9"/>
    </row>
    <row r="110" spans="1:1" ht="18.75" x14ac:dyDescent="0.3">
      <c r="A110" s="9"/>
    </row>
    <row r="111" spans="1:1" ht="10.5" customHeight="1" x14ac:dyDescent="0.3">
      <c r="A111" s="9"/>
    </row>
    <row r="112" spans="1:1" ht="9" customHeight="1" x14ac:dyDescent="0.3">
      <c r="A112" s="9"/>
    </row>
    <row r="113" spans="1:1" ht="7.5" customHeight="1" x14ac:dyDescent="0.3">
      <c r="A113" s="9"/>
    </row>
    <row r="114" spans="1:1" ht="19.5" customHeight="1" x14ac:dyDescent="0.3">
      <c r="A114" s="9"/>
    </row>
    <row r="115" spans="1:1" ht="18.75" customHeight="1" x14ac:dyDescent="0.3">
      <c r="A115" s="9"/>
    </row>
    <row r="116" spans="1:1" ht="18.75" x14ac:dyDescent="0.3">
      <c r="A116" s="9"/>
    </row>
    <row r="117" spans="1:1" ht="18.75" x14ac:dyDescent="0.3">
      <c r="A117" s="9"/>
    </row>
    <row r="118" spans="1:1" ht="18.75" x14ac:dyDescent="0.3">
      <c r="A118" s="9"/>
    </row>
    <row r="119" spans="1:1" ht="18.75" x14ac:dyDescent="0.3">
      <c r="A119" s="9"/>
    </row>
    <row r="120" spans="1:1" ht="18.75" x14ac:dyDescent="0.3">
      <c r="A120" s="9"/>
    </row>
    <row r="121" spans="1:1" ht="18.75" x14ac:dyDescent="0.3">
      <c r="A121" s="9"/>
    </row>
    <row r="122" spans="1:1" ht="18.75" x14ac:dyDescent="0.3">
      <c r="A122" s="9"/>
    </row>
    <row r="123" spans="1:1" ht="18.75" x14ac:dyDescent="0.3">
      <c r="A123" s="9"/>
    </row>
    <row r="124" spans="1:1" ht="18.75" x14ac:dyDescent="0.3">
      <c r="A124" s="9"/>
    </row>
    <row r="125" spans="1:1" ht="18.75" x14ac:dyDescent="0.3">
      <c r="A125" s="9"/>
    </row>
    <row r="126" spans="1:1" ht="18.75" x14ac:dyDescent="0.3">
      <c r="A126" s="9"/>
    </row>
    <row r="127" spans="1:1" ht="18.75" x14ac:dyDescent="0.3">
      <c r="A127" s="9"/>
    </row>
    <row r="128" spans="1:1" ht="18.75" x14ac:dyDescent="0.3">
      <c r="A128" s="9"/>
    </row>
    <row r="129" spans="1:1" ht="18.75" x14ac:dyDescent="0.3">
      <c r="A129" s="9"/>
    </row>
    <row r="130" spans="1:1" ht="18.75" x14ac:dyDescent="0.3">
      <c r="A130" s="9"/>
    </row>
    <row r="131" spans="1:1" ht="18.75" x14ac:dyDescent="0.3">
      <c r="A131" s="9"/>
    </row>
    <row r="132" spans="1:1" ht="18.75" x14ac:dyDescent="0.3">
      <c r="A132" s="9"/>
    </row>
    <row r="133" spans="1:1" ht="18.75" x14ac:dyDescent="0.3">
      <c r="A133" s="9"/>
    </row>
    <row r="134" spans="1:1" ht="18.75" x14ac:dyDescent="0.3">
      <c r="A134" s="9"/>
    </row>
    <row r="135" spans="1:1" ht="18.75" x14ac:dyDescent="0.3">
      <c r="A135" s="9"/>
    </row>
    <row r="136" spans="1:1" ht="18.75" x14ac:dyDescent="0.3">
      <c r="A136" s="9"/>
    </row>
    <row r="137" spans="1:1" ht="18.75" x14ac:dyDescent="0.3">
      <c r="A137" s="9"/>
    </row>
    <row r="138" spans="1:1" ht="18.75" x14ac:dyDescent="0.3">
      <c r="A138" s="9"/>
    </row>
    <row r="139" spans="1:1" ht="18.75" x14ac:dyDescent="0.3">
      <c r="A139" s="9"/>
    </row>
    <row r="140" spans="1:1" ht="18.75" x14ac:dyDescent="0.3">
      <c r="A140" s="9"/>
    </row>
    <row r="141" spans="1:1" ht="18.75" x14ac:dyDescent="0.3">
      <c r="A141" s="9"/>
    </row>
    <row r="142" spans="1:1" ht="18.75" x14ac:dyDescent="0.3">
      <c r="A142" s="9"/>
    </row>
    <row r="143" spans="1:1" ht="18.75" x14ac:dyDescent="0.3">
      <c r="A143" s="9"/>
    </row>
    <row r="144" spans="1:1" ht="18.75" x14ac:dyDescent="0.3">
      <c r="A144" s="9"/>
    </row>
    <row r="145" spans="1:1" ht="18.75" x14ac:dyDescent="0.3">
      <c r="A145" s="9"/>
    </row>
    <row r="146" spans="1:1" ht="18.75" x14ac:dyDescent="0.3">
      <c r="A146" s="9"/>
    </row>
    <row r="147" spans="1:1" ht="18.75" x14ac:dyDescent="0.3">
      <c r="A147" s="9"/>
    </row>
    <row r="148" spans="1:1" ht="18.75" x14ac:dyDescent="0.3">
      <c r="A148" s="9"/>
    </row>
    <row r="149" spans="1:1" ht="18.75" x14ac:dyDescent="0.3">
      <c r="A149" s="9"/>
    </row>
    <row r="150" spans="1:1" ht="18.75" x14ac:dyDescent="0.3">
      <c r="A150" s="9"/>
    </row>
    <row r="151" spans="1:1" ht="18.75" x14ac:dyDescent="0.3">
      <c r="A151" s="9"/>
    </row>
    <row r="152" spans="1:1" ht="18.75" x14ac:dyDescent="0.3">
      <c r="A152" s="9"/>
    </row>
    <row r="153" spans="1:1" ht="18.75" x14ac:dyDescent="0.3">
      <c r="A153" s="9"/>
    </row>
    <row r="154" spans="1:1" ht="18.75" x14ac:dyDescent="0.3">
      <c r="A154" s="9"/>
    </row>
    <row r="155" spans="1:1" ht="18.75" x14ac:dyDescent="0.3">
      <c r="A155" s="9"/>
    </row>
    <row r="156" spans="1:1" ht="18.75" x14ac:dyDescent="0.3">
      <c r="A156" s="9"/>
    </row>
    <row r="157" spans="1:1" ht="18.75" x14ac:dyDescent="0.3">
      <c r="A157" s="9"/>
    </row>
    <row r="158" spans="1:1" ht="18.75" x14ac:dyDescent="0.3">
      <c r="A158" s="9"/>
    </row>
    <row r="159" spans="1:1" ht="18.75" x14ac:dyDescent="0.3">
      <c r="A159" s="9"/>
    </row>
    <row r="160" spans="1:1" ht="18.75" x14ac:dyDescent="0.3">
      <c r="A160" s="9"/>
    </row>
    <row r="161" spans="1:1" ht="18.75" customHeight="1" x14ac:dyDescent="0.3">
      <c r="A161" s="9"/>
    </row>
    <row r="162" spans="1:1" ht="18.75" x14ac:dyDescent="0.3">
      <c r="A162" s="9"/>
    </row>
    <row r="163" spans="1:1" ht="10.5" customHeight="1" x14ac:dyDescent="0.3">
      <c r="A163" s="9"/>
    </row>
    <row r="164" spans="1:1" ht="10.5" customHeight="1" x14ac:dyDescent="0.3">
      <c r="A164" s="9"/>
    </row>
    <row r="165" spans="1:1" ht="18.75" customHeight="1" x14ac:dyDescent="0.3">
      <c r="A165" s="9"/>
    </row>
    <row r="166" spans="1:1" ht="18.75" x14ac:dyDescent="0.3">
      <c r="A166" s="9"/>
    </row>
    <row r="167" spans="1:1" ht="18.75" x14ac:dyDescent="0.3">
      <c r="A167" s="9"/>
    </row>
    <row r="168" spans="1:1" ht="18.75" x14ac:dyDescent="0.3">
      <c r="A168" s="9"/>
    </row>
    <row r="169" spans="1:1" ht="18.75" x14ac:dyDescent="0.3">
      <c r="A169" s="9"/>
    </row>
    <row r="170" spans="1:1" ht="18.75" x14ac:dyDescent="0.3">
      <c r="A170" s="9"/>
    </row>
    <row r="171" spans="1:1" ht="18.75" x14ac:dyDescent="0.3">
      <c r="A171" s="9"/>
    </row>
    <row r="172" spans="1:1" ht="18.75" x14ac:dyDescent="0.3">
      <c r="A172" s="9"/>
    </row>
    <row r="173" spans="1:1" ht="18.75" x14ac:dyDescent="0.3">
      <c r="A173" s="9"/>
    </row>
    <row r="174" spans="1:1" ht="18.75" x14ac:dyDescent="0.3">
      <c r="A174" s="9"/>
    </row>
    <row r="175" spans="1:1" ht="18.75" x14ac:dyDescent="0.3">
      <c r="A175" s="9"/>
    </row>
    <row r="176" spans="1:1" ht="18.75" x14ac:dyDescent="0.3">
      <c r="A176" s="9"/>
    </row>
    <row r="177" spans="1:1" ht="18.75" x14ac:dyDescent="0.3">
      <c r="A177" s="9"/>
    </row>
    <row r="178" spans="1:1" ht="18.75" x14ac:dyDescent="0.3">
      <c r="A178" s="9"/>
    </row>
    <row r="179" spans="1:1" ht="18.75" x14ac:dyDescent="0.3">
      <c r="A179" s="9"/>
    </row>
    <row r="180" spans="1:1" ht="18.75" x14ac:dyDescent="0.3">
      <c r="A180" s="9"/>
    </row>
    <row r="181" spans="1:1" ht="18.75" x14ac:dyDescent="0.3">
      <c r="A181" s="9"/>
    </row>
    <row r="182" spans="1:1" ht="18.75" x14ac:dyDescent="0.3">
      <c r="A182" s="9"/>
    </row>
    <row r="183" spans="1:1" ht="18.75" x14ac:dyDescent="0.3">
      <c r="A183" s="9"/>
    </row>
    <row r="184" spans="1:1" ht="18.75" x14ac:dyDescent="0.3">
      <c r="A184" s="9"/>
    </row>
    <row r="185" spans="1:1" ht="18.75" x14ac:dyDescent="0.3">
      <c r="A185" s="9"/>
    </row>
    <row r="186" spans="1:1" ht="18.75" x14ac:dyDescent="0.3">
      <c r="A186" s="9"/>
    </row>
    <row r="187" spans="1:1" ht="18.75" x14ac:dyDescent="0.3">
      <c r="A187" s="9"/>
    </row>
    <row r="188" spans="1:1" ht="18.75" x14ac:dyDescent="0.3">
      <c r="A188" s="9"/>
    </row>
    <row r="189" spans="1:1" ht="18.75" x14ac:dyDescent="0.3">
      <c r="A189" s="9"/>
    </row>
    <row r="190" spans="1:1" ht="18.75" x14ac:dyDescent="0.3">
      <c r="A190" s="9"/>
    </row>
    <row r="191" spans="1:1" ht="18.75" x14ac:dyDescent="0.3">
      <c r="A191" s="9"/>
    </row>
    <row r="192" spans="1:1" ht="18.75" x14ac:dyDescent="0.3">
      <c r="A192" s="9"/>
    </row>
    <row r="193" spans="1:1" ht="18.75" x14ac:dyDescent="0.3">
      <c r="A193" s="9"/>
    </row>
    <row r="194" spans="1:1" ht="18.75" x14ac:dyDescent="0.3">
      <c r="A194" s="9"/>
    </row>
    <row r="195" spans="1:1" ht="18.75" x14ac:dyDescent="0.3">
      <c r="A195" s="9"/>
    </row>
    <row r="196" spans="1:1" ht="18.75" x14ac:dyDescent="0.3">
      <c r="A196" s="9"/>
    </row>
    <row r="197" spans="1:1" ht="18.75" x14ac:dyDescent="0.3">
      <c r="A197" s="9"/>
    </row>
    <row r="198" spans="1:1" ht="18.75" x14ac:dyDescent="0.3">
      <c r="A198" s="9"/>
    </row>
    <row r="199" spans="1:1" ht="18.75" x14ac:dyDescent="0.3">
      <c r="A199" s="9"/>
    </row>
    <row r="200" spans="1:1" ht="18.75" x14ac:dyDescent="0.3">
      <c r="A200" s="9"/>
    </row>
    <row r="201" spans="1:1" ht="18.75" x14ac:dyDescent="0.3">
      <c r="A201" s="9"/>
    </row>
    <row r="202" spans="1:1" ht="18.75" x14ac:dyDescent="0.3">
      <c r="A202" s="9"/>
    </row>
    <row r="203" spans="1:1" ht="18.75" x14ac:dyDescent="0.3">
      <c r="A203" s="9"/>
    </row>
    <row r="204" spans="1:1" ht="18.75" x14ac:dyDescent="0.3">
      <c r="A204" s="9"/>
    </row>
    <row r="205" spans="1:1" ht="18.75" x14ac:dyDescent="0.3">
      <c r="A205" s="9"/>
    </row>
    <row r="206" spans="1:1" ht="18.75" x14ac:dyDescent="0.3">
      <c r="A206" s="9"/>
    </row>
    <row r="207" spans="1:1" ht="18.75" x14ac:dyDescent="0.3">
      <c r="A207" s="9"/>
    </row>
    <row r="208" spans="1:1" ht="18.75" x14ac:dyDescent="0.3">
      <c r="A208" s="9"/>
    </row>
    <row r="209" spans="1:1" ht="18.75" x14ac:dyDescent="0.3">
      <c r="A209" s="9"/>
    </row>
    <row r="210" spans="1:1" ht="18.75" x14ac:dyDescent="0.3">
      <c r="A210" s="9"/>
    </row>
    <row r="211" spans="1:1" ht="18.75" customHeight="1" x14ac:dyDescent="0.3">
      <c r="A211" s="9"/>
    </row>
    <row r="212" spans="1:1" ht="18.75" x14ac:dyDescent="0.3">
      <c r="A212" s="9"/>
    </row>
    <row r="213" spans="1:1" ht="18.75" x14ac:dyDescent="0.3">
      <c r="A213" s="9"/>
    </row>
    <row r="214" spans="1:1" ht="18.75" x14ac:dyDescent="0.3">
      <c r="A214" s="9"/>
    </row>
    <row r="215" spans="1:1" ht="18.75" customHeight="1" x14ac:dyDescent="0.3">
      <c r="A215" s="9"/>
    </row>
    <row r="216" spans="1:1" ht="18.75" x14ac:dyDescent="0.3">
      <c r="A216" s="9"/>
    </row>
    <row r="217" spans="1:1" ht="18.75" x14ac:dyDescent="0.3">
      <c r="A217" s="9"/>
    </row>
    <row r="218" spans="1:1" ht="18.75" x14ac:dyDescent="0.3">
      <c r="A218" s="9"/>
    </row>
    <row r="219" spans="1:1" ht="18.75" x14ac:dyDescent="0.3">
      <c r="A219" s="9"/>
    </row>
    <row r="220" spans="1:1" ht="18.75" x14ac:dyDescent="0.3">
      <c r="A220" s="9"/>
    </row>
    <row r="221" spans="1:1" ht="18.75" x14ac:dyDescent="0.3">
      <c r="A221" s="9"/>
    </row>
    <row r="222" spans="1:1" ht="18.75" x14ac:dyDescent="0.3">
      <c r="A222" s="9"/>
    </row>
    <row r="223" spans="1:1" ht="18.75" x14ac:dyDescent="0.3">
      <c r="A223" s="9"/>
    </row>
    <row r="224" spans="1:1" ht="18.75" x14ac:dyDescent="0.3">
      <c r="A224" s="9"/>
    </row>
    <row r="225" spans="1:1" ht="18.75" x14ac:dyDescent="0.3">
      <c r="A225" s="9"/>
    </row>
    <row r="226" spans="1:1" ht="18.75" x14ac:dyDescent="0.3">
      <c r="A226" s="9"/>
    </row>
    <row r="227" spans="1:1" ht="18.75" x14ac:dyDescent="0.3">
      <c r="A227" s="9"/>
    </row>
    <row r="228" spans="1:1" ht="18.75" x14ac:dyDescent="0.3">
      <c r="A228" s="9"/>
    </row>
    <row r="229" spans="1:1" ht="18.75" x14ac:dyDescent="0.3">
      <c r="A229" s="9"/>
    </row>
    <row r="230" spans="1:1" ht="18.75" x14ac:dyDescent="0.3">
      <c r="A230" s="9"/>
    </row>
    <row r="231" spans="1:1" ht="18.75" x14ac:dyDescent="0.3">
      <c r="A231" s="9"/>
    </row>
    <row r="232" spans="1:1" ht="18.75" x14ac:dyDescent="0.3">
      <c r="A232" s="9"/>
    </row>
    <row r="233" spans="1:1" ht="18.75" x14ac:dyDescent="0.3">
      <c r="A233" s="9"/>
    </row>
    <row r="234" spans="1:1" ht="18.75" x14ac:dyDescent="0.3">
      <c r="A234" s="9"/>
    </row>
    <row r="235" spans="1:1" ht="18.75" x14ac:dyDescent="0.3">
      <c r="A235" s="9"/>
    </row>
    <row r="236" spans="1:1" ht="18.75" x14ac:dyDescent="0.3">
      <c r="A236" s="9"/>
    </row>
    <row r="237" spans="1:1" ht="18.75" x14ac:dyDescent="0.3">
      <c r="A237" s="9"/>
    </row>
    <row r="238" spans="1:1" ht="18.75" x14ac:dyDescent="0.3">
      <c r="A238" s="9"/>
    </row>
    <row r="239" spans="1:1" ht="18.75" x14ac:dyDescent="0.3">
      <c r="A239" s="9"/>
    </row>
    <row r="240" spans="1:1" ht="18.75" x14ac:dyDescent="0.3">
      <c r="A240" s="9"/>
    </row>
    <row r="241" spans="1:1" ht="18.75" x14ac:dyDescent="0.3">
      <c r="A241" s="9"/>
    </row>
    <row r="242" spans="1:1" ht="18.75" x14ac:dyDescent="0.3">
      <c r="A242" s="9"/>
    </row>
    <row r="243" spans="1:1" ht="18.75" x14ac:dyDescent="0.3">
      <c r="A243" s="9"/>
    </row>
    <row r="244" spans="1:1" ht="18.75" x14ac:dyDescent="0.3">
      <c r="A244" s="9"/>
    </row>
    <row r="245" spans="1:1" ht="18.75" x14ac:dyDescent="0.3">
      <c r="A245" s="9"/>
    </row>
    <row r="246" spans="1:1" ht="18.75" x14ac:dyDescent="0.3">
      <c r="A246" s="9"/>
    </row>
    <row r="247" spans="1:1" ht="18.75" x14ac:dyDescent="0.3">
      <c r="A247" s="9"/>
    </row>
    <row r="248" spans="1:1" ht="18.75" x14ac:dyDescent="0.3">
      <c r="A248" s="9"/>
    </row>
    <row r="249" spans="1:1" ht="18.75" x14ac:dyDescent="0.3">
      <c r="A249" s="9"/>
    </row>
    <row r="250" spans="1:1" ht="18.75" x14ac:dyDescent="0.3">
      <c r="A250" s="9"/>
    </row>
    <row r="251" spans="1:1" ht="18.75" x14ac:dyDescent="0.3">
      <c r="A251" s="9"/>
    </row>
    <row r="252" spans="1:1" ht="18.75" x14ac:dyDescent="0.3">
      <c r="A252" s="9"/>
    </row>
    <row r="253" spans="1:1" ht="18.75" x14ac:dyDescent="0.3">
      <c r="A253" s="9"/>
    </row>
    <row r="254" spans="1:1" ht="18.75" x14ac:dyDescent="0.3">
      <c r="A254" s="9"/>
    </row>
    <row r="255" spans="1:1" ht="18.75" x14ac:dyDescent="0.3">
      <c r="A255" s="9"/>
    </row>
    <row r="256" spans="1:1" ht="18.75" x14ac:dyDescent="0.3">
      <c r="A256" s="9"/>
    </row>
    <row r="257" spans="1:1" ht="18.75" x14ac:dyDescent="0.3">
      <c r="A257" s="9"/>
    </row>
    <row r="258" spans="1:1" ht="18.75" x14ac:dyDescent="0.3">
      <c r="A258" s="9"/>
    </row>
    <row r="259" spans="1:1" ht="18.75" x14ac:dyDescent="0.3">
      <c r="A259" s="9"/>
    </row>
    <row r="260" spans="1:1" ht="18.75" customHeight="1" x14ac:dyDescent="0.3">
      <c r="A260" s="9"/>
    </row>
    <row r="261" spans="1:1" ht="18.75" x14ac:dyDescent="0.3">
      <c r="A261" s="9"/>
    </row>
    <row r="262" spans="1:1" ht="18.75" x14ac:dyDescent="0.3">
      <c r="A262" s="9"/>
    </row>
    <row r="263" spans="1:1" ht="5.25" customHeight="1" x14ac:dyDescent="0.3">
      <c r="A263" s="9"/>
    </row>
    <row r="264" spans="1:1" ht="12" customHeight="1" x14ac:dyDescent="0.3">
      <c r="A264" s="9"/>
    </row>
    <row r="265" spans="1:1" ht="18.75" customHeight="1" x14ac:dyDescent="0.3">
      <c r="A265" s="9"/>
    </row>
    <row r="266" spans="1:1" ht="18.75" x14ac:dyDescent="0.3">
      <c r="A266" s="9"/>
    </row>
    <row r="267" spans="1:1" ht="18.75" x14ac:dyDescent="0.3">
      <c r="A267" s="9"/>
    </row>
    <row r="268" spans="1:1" ht="18.75" x14ac:dyDescent="0.3">
      <c r="A268" s="9"/>
    </row>
    <row r="269" spans="1:1" ht="18.75" x14ac:dyDescent="0.3">
      <c r="A269" s="9"/>
    </row>
    <row r="270" spans="1:1" ht="18.75" x14ac:dyDescent="0.3">
      <c r="A270" s="9"/>
    </row>
    <row r="271" spans="1:1" ht="18.75" x14ac:dyDescent="0.3">
      <c r="A271" s="9"/>
    </row>
    <row r="272" spans="1:1" ht="18.75" x14ac:dyDescent="0.3">
      <c r="A272" s="9"/>
    </row>
    <row r="273" spans="1:1" ht="18.75" x14ac:dyDescent="0.3">
      <c r="A273" s="9"/>
    </row>
    <row r="274" spans="1:1" ht="18.75" x14ac:dyDescent="0.3">
      <c r="A274" s="9"/>
    </row>
    <row r="275" spans="1:1" ht="18.75" x14ac:dyDescent="0.3">
      <c r="A275" s="9"/>
    </row>
    <row r="276" spans="1:1" ht="18.75" x14ac:dyDescent="0.3">
      <c r="A276" s="9"/>
    </row>
    <row r="277" spans="1:1" ht="18.75" x14ac:dyDescent="0.3">
      <c r="A277" s="9"/>
    </row>
    <row r="278" spans="1:1" ht="18.75" x14ac:dyDescent="0.3">
      <c r="A278" s="9"/>
    </row>
    <row r="279" spans="1:1" ht="18.75" x14ac:dyDescent="0.3">
      <c r="A279" s="9"/>
    </row>
    <row r="280" spans="1:1" ht="18.75" x14ac:dyDescent="0.3">
      <c r="A280" s="9"/>
    </row>
    <row r="281" spans="1:1" ht="18.75" x14ac:dyDescent="0.3">
      <c r="A281" s="9"/>
    </row>
    <row r="282" spans="1:1" ht="18.75" x14ac:dyDescent="0.3">
      <c r="A282" s="9"/>
    </row>
    <row r="283" spans="1:1" ht="18.75" x14ac:dyDescent="0.3">
      <c r="A283" s="9"/>
    </row>
    <row r="284" spans="1:1" ht="18.75" x14ac:dyDescent="0.3">
      <c r="A284" s="9"/>
    </row>
    <row r="285" spans="1:1" ht="18.75" x14ac:dyDescent="0.3">
      <c r="A285" s="9"/>
    </row>
    <row r="286" spans="1:1" ht="18.75" x14ac:dyDescent="0.3">
      <c r="A286" s="9"/>
    </row>
    <row r="287" spans="1:1" ht="18.75" x14ac:dyDescent="0.3">
      <c r="A287" s="9"/>
    </row>
    <row r="288" spans="1:1" ht="18.75" x14ac:dyDescent="0.3">
      <c r="A288" s="9"/>
    </row>
    <row r="289" spans="1:1" ht="18.75" x14ac:dyDescent="0.3">
      <c r="A289" s="9"/>
    </row>
    <row r="290" spans="1:1" ht="18.75" x14ac:dyDescent="0.3">
      <c r="A290" s="9"/>
    </row>
    <row r="291" spans="1:1" ht="18.75" x14ac:dyDescent="0.3">
      <c r="A291" s="9"/>
    </row>
    <row r="292" spans="1:1" ht="18.75" x14ac:dyDescent="0.3">
      <c r="A292" s="9"/>
    </row>
    <row r="293" spans="1:1" ht="18.75" x14ac:dyDescent="0.3">
      <c r="A293" s="9"/>
    </row>
    <row r="294" spans="1:1" ht="18.75" x14ac:dyDescent="0.3">
      <c r="A294" s="9"/>
    </row>
    <row r="295" spans="1:1" ht="18.75" x14ac:dyDescent="0.3">
      <c r="A295" s="9"/>
    </row>
    <row r="296" spans="1:1" ht="18.75" x14ac:dyDescent="0.3">
      <c r="A296" s="9"/>
    </row>
    <row r="297" spans="1:1" ht="18.75" x14ac:dyDescent="0.3">
      <c r="A297" s="9"/>
    </row>
    <row r="298" spans="1:1" ht="18.75" x14ac:dyDescent="0.3">
      <c r="A298" s="9"/>
    </row>
    <row r="299" spans="1:1" ht="18.75" x14ac:dyDescent="0.3">
      <c r="A299" s="9"/>
    </row>
    <row r="300" spans="1:1" ht="18.75" x14ac:dyDescent="0.3">
      <c r="A300" s="9"/>
    </row>
    <row r="301" spans="1:1" ht="18.75" x14ac:dyDescent="0.3">
      <c r="A301" s="9"/>
    </row>
    <row r="302" spans="1:1" ht="18.75" x14ac:dyDescent="0.3">
      <c r="A302" s="9"/>
    </row>
    <row r="303" spans="1:1" ht="18.75" x14ac:dyDescent="0.3">
      <c r="A303" s="9"/>
    </row>
    <row r="304" spans="1:1" ht="18.75" x14ac:dyDescent="0.3">
      <c r="A304" s="9"/>
    </row>
    <row r="305" spans="1:1" ht="18.75" x14ac:dyDescent="0.3">
      <c r="A305" s="9"/>
    </row>
    <row r="306" spans="1:1" ht="18.75" x14ac:dyDescent="0.3">
      <c r="A306" s="9"/>
    </row>
    <row r="307" spans="1:1" ht="18.75" x14ac:dyDescent="0.3">
      <c r="A307" s="9"/>
    </row>
    <row r="308" spans="1:1" ht="18.75" x14ac:dyDescent="0.3">
      <c r="A308" s="9"/>
    </row>
    <row r="309" spans="1:1" ht="18.75" x14ac:dyDescent="0.3">
      <c r="A309" s="9"/>
    </row>
    <row r="310" spans="1:1" ht="18.75" x14ac:dyDescent="0.3">
      <c r="A310" s="9"/>
    </row>
    <row r="311" spans="1:1" ht="18.75" customHeight="1" x14ac:dyDescent="0.3">
      <c r="A311" s="9"/>
    </row>
    <row r="312" spans="1:1" ht="30.75" customHeight="1" x14ac:dyDescent="0.3">
      <c r="A312" s="9"/>
    </row>
    <row r="313" spans="1:1" ht="18.75" x14ac:dyDescent="0.3">
      <c r="A313" s="9"/>
    </row>
    <row r="314" spans="1:1" ht="18.75" customHeight="1" x14ac:dyDescent="0.3">
      <c r="A314" s="9"/>
    </row>
    <row r="315" spans="1:1" ht="13.5" customHeight="1" x14ac:dyDescent="0.3">
      <c r="A315" s="9"/>
    </row>
    <row r="316" spans="1:1" ht="17.25" customHeight="1" x14ac:dyDescent="0.3">
      <c r="A316" s="9"/>
    </row>
    <row r="317" spans="1:1" ht="18.75" x14ac:dyDescent="0.3">
      <c r="A317" s="9"/>
    </row>
    <row r="318" spans="1:1" ht="18.75" x14ac:dyDescent="0.3">
      <c r="A318" s="9"/>
    </row>
    <row r="319" spans="1:1" ht="18.75" x14ac:dyDescent="0.3">
      <c r="A319" s="9"/>
    </row>
    <row r="320" spans="1:1" ht="18.75" x14ac:dyDescent="0.3">
      <c r="A320" s="9"/>
    </row>
    <row r="321" spans="1:1" ht="18.75" x14ac:dyDescent="0.3">
      <c r="A321" s="9"/>
    </row>
    <row r="322" spans="1:1" ht="18.75" x14ac:dyDescent="0.3">
      <c r="A322" s="9"/>
    </row>
    <row r="323" spans="1:1" ht="18.75" x14ac:dyDescent="0.3">
      <c r="A323" s="9"/>
    </row>
    <row r="324" spans="1:1" ht="18.75" x14ac:dyDescent="0.3">
      <c r="A324" s="9"/>
    </row>
    <row r="325" spans="1:1" ht="18.75" x14ac:dyDescent="0.3">
      <c r="A325" s="9"/>
    </row>
    <row r="326" spans="1:1" ht="18.75" x14ac:dyDescent="0.3">
      <c r="A326" s="9"/>
    </row>
    <row r="327" spans="1:1" ht="18.75" x14ac:dyDescent="0.3">
      <c r="A327" s="9"/>
    </row>
    <row r="328" spans="1:1" ht="18.75" x14ac:dyDescent="0.3">
      <c r="A328" s="9"/>
    </row>
    <row r="329" spans="1:1" ht="18.75" x14ac:dyDescent="0.3">
      <c r="A329" s="9"/>
    </row>
    <row r="330" spans="1:1" ht="18.75" x14ac:dyDescent="0.3">
      <c r="A330" s="9"/>
    </row>
    <row r="331" spans="1:1" ht="18.75" x14ac:dyDescent="0.3">
      <c r="A331" s="9"/>
    </row>
    <row r="332" spans="1:1" ht="18.75" x14ac:dyDescent="0.3">
      <c r="A332" s="9"/>
    </row>
    <row r="333" spans="1:1" ht="18.75" x14ac:dyDescent="0.3">
      <c r="A333" s="9"/>
    </row>
    <row r="334" spans="1:1" ht="18.75" x14ac:dyDescent="0.3">
      <c r="A334" s="9"/>
    </row>
    <row r="335" spans="1:1" ht="18.75" x14ac:dyDescent="0.3">
      <c r="A335" s="9"/>
    </row>
    <row r="336" spans="1:1" ht="18.75" x14ac:dyDescent="0.3">
      <c r="A336" s="9"/>
    </row>
    <row r="337" spans="1:1" ht="18.75" x14ac:dyDescent="0.3">
      <c r="A337" s="9"/>
    </row>
    <row r="338" spans="1:1" ht="18.75" x14ac:dyDescent="0.3">
      <c r="A338" s="9"/>
    </row>
    <row r="339" spans="1:1" ht="18.75" x14ac:dyDescent="0.3">
      <c r="A339" s="9"/>
    </row>
    <row r="340" spans="1:1" ht="18.75" x14ac:dyDescent="0.3">
      <c r="A340" s="9"/>
    </row>
    <row r="341" spans="1:1" ht="18.75" x14ac:dyDescent="0.3">
      <c r="A341" s="9"/>
    </row>
    <row r="342" spans="1:1" ht="18.75" x14ac:dyDescent="0.3">
      <c r="A342" s="9"/>
    </row>
    <row r="343" spans="1:1" ht="18.75" x14ac:dyDescent="0.3">
      <c r="A343" s="9"/>
    </row>
    <row r="344" spans="1:1" ht="18.75" x14ac:dyDescent="0.3">
      <c r="A344" s="9"/>
    </row>
    <row r="345" spans="1:1" ht="18.75" x14ac:dyDescent="0.3">
      <c r="A345" s="9"/>
    </row>
    <row r="346" spans="1:1" ht="18.75" x14ac:dyDescent="0.3">
      <c r="A346" s="9"/>
    </row>
    <row r="347" spans="1:1" ht="18.75" x14ac:dyDescent="0.3">
      <c r="A347" s="9"/>
    </row>
    <row r="348" spans="1:1" ht="18.75" x14ac:dyDescent="0.3">
      <c r="A348" s="9"/>
    </row>
    <row r="349" spans="1:1" ht="18.75" x14ac:dyDescent="0.3">
      <c r="A349" s="9"/>
    </row>
    <row r="350" spans="1:1" ht="18.75" x14ac:dyDescent="0.3">
      <c r="A350" s="9"/>
    </row>
    <row r="351" spans="1:1" ht="18.75" x14ac:dyDescent="0.3">
      <c r="A351" s="9"/>
    </row>
    <row r="352" spans="1:1" ht="18.75" x14ac:dyDescent="0.3">
      <c r="A352" s="9"/>
    </row>
    <row r="353" spans="1:1" ht="18.75" x14ac:dyDescent="0.3">
      <c r="A353" s="9"/>
    </row>
    <row r="354" spans="1:1" ht="18.75" x14ac:dyDescent="0.3">
      <c r="A354" s="9"/>
    </row>
    <row r="355" spans="1:1" ht="18.75" x14ac:dyDescent="0.3">
      <c r="A355" s="9"/>
    </row>
    <row r="356" spans="1:1" ht="18.75" x14ac:dyDescent="0.3">
      <c r="A356" s="9"/>
    </row>
    <row r="357" spans="1:1" ht="18.75" x14ac:dyDescent="0.3">
      <c r="A357" s="9"/>
    </row>
    <row r="358" spans="1:1" ht="18.75" x14ac:dyDescent="0.3">
      <c r="A358" s="9"/>
    </row>
    <row r="359" spans="1:1" ht="18.75" x14ac:dyDescent="0.3">
      <c r="A359" s="9"/>
    </row>
    <row r="360" spans="1:1" ht="18.75" x14ac:dyDescent="0.3">
      <c r="A360" s="9"/>
    </row>
    <row r="361" spans="1:1" ht="18.75" x14ac:dyDescent="0.3">
      <c r="A361" s="9"/>
    </row>
    <row r="362" spans="1:1" ht="18.75" x14ac:dyDescent="0.3">
      <c r="A362" s="9"/>
    </row>
    <row r="363" spans="1:1" ht="18.75" x14ac:dyDescent="0.3">
      <c r="A363" s="9"/>
    </row>
    <row r="364" spans="1:1" ht="18.75" x14ac:dyDescent="0.3">
      <c r="A364" s="9"/>
    </row>
    <row r="365" spans="1:1" ht="18.75" x14ac:dyDescent="0.3">
      <c r="A365" s="9"/>
    </row>
    <row r="366" spans="1:1" ht="18.75" x14ac:dyDescent="0.3">
      <c r="A366" s="9"/>
    </row>
    <row r="367" spans="1:1" ht="18.75" x14ac:dyDescent="0.3">
      <c r="A367" s="9"/>
    </row>
    <row r="368" spans="1:1" ht="18.75" x14ac:dyDescent="0.3">
      <c r="A368" s="9"/>
    </row>
    <row r="369" spans="1:1" ht="18.75" x14ac:dyDescent="0.3">
      <c r="A369" s="9"/>
    </row>
    <row r="370" spans="1:1" ht="18.75" x14ac:dyDescent="0.3">
      <c r="A370" s="9"/>
    </row>
    <row r="371" spans="1:1" ht="18.75" x14ac:dyDescent="0.3">
      <c r="A371" s="9"/>
    </row>
    <row r="372" spans="1:1" ht="18.75" x14ac:dyDescent="0.3">
      <c r="A372" s="9"/>
    </row>
    <row r="373" spans="1:1" ht="18.75" x14ac:dyDescent="0.3">
      <c r="A373" s="9"/>
    </row>
    <row r="374" spans="1:1" ht="18.75" x14ac:dyDescent="0.3">
      <c r="A374" s="9"/>
    </row>
    <row r="375" spans="1:1" ht="18.75" x14ac:dyDescent="0.3">
      <c r="A375" s="9"/>
    </row>
    <row r="376" spans="1:1" ht="18.75" x14ac:dyDescent="0.3">
      <c r="A376" s="9"/>
    </row>
    <row r="377" spans="1:1" ht="18.75" x14ac:dyDescent="0.3">
      <c r="A377" s="9"/>
    </row>
    <row r="378" spans="1:1" ht="18.75" x14ac:dyDescent="0.3">
      <c r="A378" s="9"/>
    </row>
    <row r="379" spans="1:1" ht="18.75" x14ac:dyDescent="0.3">
      <c r="A379" s="9"/>
    </row>
    <row r="380" spans="1:1" ht="18.75" x14ac:dyDescent="0.3">
      <c r="A380" s="9"/>
    </row>
    <row r="381" spans="1:1" ht="18.75" x14ac:dyDescent="0.3">
      <c r="A381" s="9"/>
    </row>
    <row r="382" spans="1:1" ht="18.75" x14ac:dyDescent="0.3">
      <c r="A382" s="9"/>
    </row>
    <row r="383" spans="1:1" ht="18.75" x14ac:dyDescent="0.3">
      <c r="A383" s="9"/>
    </row>
    <row r="384" spans="1:1" ht="18.75" x14ac:dyDescent="0.3">
      <c r="A384" s="9"/>
    </row>
    <row r="385" spans="1:1" ht="18.75" x14ac:dyDescent="0.3">
      <c r="A385" s="9"/>
    </row>
    <row r="386" spans="1:1" ht="18.75" x14ac:dyDescent="0.3">
      <c r="A386" s="9"/>
    </row>
    <row r="387" spans="1:1" ht="18.75" x14ac:dyDescent="0.3">
      <c r="A387" s="9"/>
    </row>
    <row r="388" spans="1:1" ht="18.75" x14ac:dyDescent="0.3">
      <c r="A388" s="9"/>
    </row>
    <row r="389" spans="1:1" ht="18.75" x14ac:dyDescent="0.3">
      <c r="A389" s="9"/>
    </row>
    <row r="390" spans="1:1" ht="18.75" x14ac:dyDescent="0.3">
      <c r="A390" s="9"/>
    </row>
    <row r="391" spans="1:1" ht="18.75" x14ac:dyDescent="0.3">
      <c r="A391" s="9"/>
    </row>
    <row r="392" spans="1:1" ht="18.75" x14ac:dyDescent="0.3">
      <c r="A392" s="9"/>
    </row>
    <row r="393" spans="1:1" ht="18.75" x14ac:dyDescent="0.3">
      <c r="A393" s="9"/>
    </row>
    <row r="394" spans="1:1" ht="18.75" x14ac:dyDescent="0.3">
      <c r="A394" s="9"/>
    </row>
    <row r="395" spans="1:1" ht="18.75" x14ac:dyDescent="0.3">
      <c r="A395" s="9"/>
    </row>
    <row r="396" spans="1:1" ht="18.75" x14ac:dyDescent="0.3">
      <c r="A396" s="9"/>
    </row>
    <row r="397" spans="1:1" ht="18.75" x14ac:dyDescent="0.3">
      <c r="A397" s="9"/>
    </row>
    <row r="398" spans="1:1" ht="18.75" x14ac:dyDescent="0.3">
      <c r="A398" s="9"/>
    </row>
    <row r="399" spans="1:1" ht="18.75" x14ac:dyDescent="0.3">
      <c r="A399" s="9"/>
    </row>
    <row r="400" spans="1:1" ht="18.75" x14ac:dyDescent="0.3">
      <c r="A400" s="9"/>
    </row>
    <row r="401" spans="1:1" ht="18.75" x14ac:dyDescent="0.3">
      <c r="A401" s="9"/>
    </row>
    <row r="402" spans="1:1" ht="18.75" x14ac:dyDescent="0.3">
      <c r="A402" s="9"/>
    </row>
    <row r="403" spans="1:1" ht="18.75" x14ac:dyDescent="0.3">
      <c r="A403" s="9"/>
    </row>
    <row r="404" spans="1:1" ht="18.75" x14ac:dyDescent="0.3">
      <c r="A404" s="9"/>
    </row>
    <row r="405" spans="1:1" ht="18.75" x14ac:dyDescent="0.3">
      <c r="A405" s="9"/>
    </row>
  </sheetData>
  <mergeCells count="8">
    <mergeCell ref="A7:D8"/>
    <mergeCell ref="A6:D6"/>
    <mergeCell ref="D9:D13"/>
    <mergeCell ref="C9:C13"/>
    <mergeCell ref="B9:B13"/>
    <mergeCell ref="A9:A13"/>
    <mergeCell ref="B29:F29"/>
    <mergeCell ref="B34:F35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view="pageBreakPreview" zoomScaleNormal="100" zoomScaleSheetLayoutView="100" workbookViewId="0">
      <selection activeCell="C50" sqref="C50:D50"/>
    </sheetView>
  </sheetViews>
  <sheetFormatPr defaultRowHeight="15" x14ac:dyDescent="0.25"/>
  <cols>
    <col min="1" max="1" width="6" customWidth="1"/>
    <col min="2" max="2" width="37.85546875" customWidth="1"/>
    <col min="3" max="3" width="15" style="68" customWidth="1"/>
    <col min="4" max="4" width="35.28515625" customWidth="1"/>
    <col min="5" max="5" width="13.5703125" customWidth="1"/>
    <col min="6" max="6" width="7.42578125" customWidth="1"/>
    <col min="7" max="7" width="8.5703125" customWidth="1"/>
    <col min="8" max="8" width="10.5703125" customWidth="1"/>
    <col min="9" max="9" width="0.5703125" hidden="1" customWidth="1"/>
    <col min="10" max="10" width="5.5703125" customWidth="1"/>
  </cols>
  <sheetData>
    <row r="1" spans="1:23" ht="18.75" x14ac:dyDescent="0.3">
      <c r="A1" s="23"/>
      <c r="B1" s="23"/>
      <c r="D1" s="258"/>
      <c r="E1" s="255" t="s">
        <v>667</v>
      </c>
      <c r="F1" s="172"/>
      <c r="G1" s="172"/>
      <c r="H1" s="172"/>
      <c r="I1" s="172"/>
      <c r="J1" s="23"/>
      <c r="K1" s="14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18.75" x14ac:dyDescent="0.3">
      <c r="A2" s="23"/>
      <c r="B2" s="23"/>
      <c r="D2" s="258"/>
      <c r="E2" s="255" t="s">
        <v>672</v>
      </c>
      <c r="F2" s="211"/>
      <c r="G2" s="211"/>
      <c r="H2" s="211"/>
      <c r="I2" s="172"/>
      <c r="J2" s="23"/>
      <c r="K2" s="14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172" customFormat="1" ht="18.75" x14ac:dyDescent="0.3">
      <c r="E3" s="14"/>
      <c r="F3" s="14"/>
      <c r="G3" s="14"/>
      <c r="H3" s="14"/>
      <c r="K3" s="14"/>
    </row>
    <row r="4" spans="1:23" s="172" customFormat="1" ht="18.75" x14ac:dyDescent="0.3">
      <c r="E4" s="14"/>
      <c r="F4" s="14"/>
      <c r="G4" s="14"/>
      <c r="H4" s="14"/>
      <c r="K4" s="14"/>
    </row>
    <row r="5" spans="1:23" ht="22.5" customHeight="1" x14ac:dyDescent="0.25">
      <c r="A5" s="392" t="s">
        <v>668</v>
      </c>
      <c r="B5" s="392"/>
      <c r="C5" s="392"/>
      <c r="D5" s="392"/>
      <c r="E5" s="392"/>
      <c r="F5" s="392"/>
      <c r="G5" s="392"/>
      <c r="H5" s="392"/>
      <c r="I5" s="2"/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5" customHeight="1" x14ac:dyDescent="0.25">
      <c r="A6" s="392"/>
      <c r="B6" s="392"/>
      <c r="C6" s="392"/>
      <c r="D6" s="392"/>
      <c r="E6" s="392"/>
      <c r="F6" s="392"/>
      <c r="G6" s="392"/>
      <c r="H6" s="392"/>
      <c r="I6" s="2"/>
      <c r="J6" s="2"/>
      <c r="K6" s="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6" customHeight="1" x14ac:dyDescent="0.25">
      <c r="A7" s="392"/>
      <c r="B7" s="392"/>
      <c r="C7" s="392"/>
      <c r="D7" s="392"/>
      <c r="E7" s="392"/>
      <c r="F7" s="392"/>
      <c r="G7" s="392"/>
      <c r="H7" s="392"/>
      <c r="I7" s="2"/>
      <c r="J7" s="2"/>
      <c r="K7" s="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9.75" customHeight="1" x14ac:dyDescent="0.25">
      <c r="A8" s="392"/>
      <c r="B8" s="392"/>
      <c r="C8" s="392"/>
      <c r="D8" s="392"/>
      <c r="E8" s="392"/>
      <c r="F8" s="392"/>
      <c r="G8" s="392"/>
      <c r="H8" s="392"/>
      <c r="I8" s="2"/>
      <c r="J8" s="2"/>
      <c r="K8" s="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.25" customHeight="1" x14ac:dyDescent="0.25">
      <c r="A9" s="393"/>
      <c r="B9" s="393"/>
      <c r="C9" s="393"/>
      <c r="D9" s="393"/>
      <c r="E9" s="393"/>
      <c r="F9" s="393"/>
      <c r="G9" s="393"/>
      <c r="H9" s="393"/>
      <c r="I9" s="2"/>
      <c r="J9" s="2"/>
      <c r="K9" s="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21.75" customHeight="1" x14ac:dyDescent="0.25">
      <c r="A10" s="1" t="s">
        <v>3</v>
      </c>
      <c r="B10" s="394" t="s">
        <v>0</v>
      </c>
      <c r="C10" s="80"/>
      <c r="D10" s="456" t="s">
        <v>179</v>
      </c>
      <c r="E10" s="396" t="s">
        <v>111</v>
      </c>
      <c r="F10" s="398" t="s">
        <v>176</v>
      </c>
      <c r="G10" s="398" t="s">
        <v>63</v>
      </c>
      <c r="H10" s="400" t="s">
        <v>60</v>
      </c>
      <c r="I10" s="23"/>
      <c r="J10" s="23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</row>
    <row r="11" spans="1:23" ht="35.25" customHeight="1" x14ac:dyDescent="0.25">
      <c r="A11" s="41" t="s">
        <v>2</v>
      </c>
      <c r="B11" s="395"/>
      <c r="C11" s="81"/>
      <c r="D11" s="457"/>
      <c r="E11" s="397"/>
      <c r="F11" s="399"/>
      <c r="G11" s="399"/>
      <c r="H11" s="401"/>
      <c r="I11" s="23"/>
      <c r="J11" s="23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</row>
    <row r="12" spans="1:23" ht="15.75" x14ac:dyDescent="0.25">
      <c r="A12" s="3">
        <v>1</v>
      </c>
      <c r="B12" s="13">
        <v>2</v>
      </c>
      <c r="C12" s="99"/>
      <c r="D12" s="10"/>
      <c r="E12" s="4">
        <v>3</v>
      </c>
      <c r="F12" s="3">
        <v>4</v>
      </c>
      <c r="G12" s="3">
        <v>5</v>
      </c>
      <c r="H12" s="3">
        <v>6</v>
      </c>
      <c r="I12" s="23"/>
      <c r="J12" s="23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</row>
    <row r="13" spans="1:23" ht="19.5" customHeight="1" x14ac:dyDescent="0.25">
      <c r="A13" s="35" t="s">
        <v>1</v>
      </c>
      <c r="B13" s="409" t="s">
        <v>177</v>
      </c>
      <c r="C13" s="410"/>
      <c r="D13" s="410"/>
      <c r="E13" s="410"/>
      <c r="F13" s="410"/>
      <c r="G13" s="410"/>
      <c r="H13" s="410"/>
      <c r="I13" s="23"/>
      <c r="J13" s="23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</row>
    <row r="14" spans="1:23" ht="15.75" x14ac:dyDescent="0.25">
      <c r="A14" s="406" t="s">
        <v>27</v>
      </c>
      <c r="B14" s="295" t="s">
        <v>175</v>
      </c>
      <c r="C14" s="445" t="s">
        <v>171</v>
      </c>
      <c r="D14" s="445"/>
      <c r="E14" s="402" t="s">
        <v>62</v>
      </c>
      <c r="F14" s="5">
        <v>40</v>
      </c>
      <c r="G14" s="50">
        <v>0.77</v>
      </c>
      <c r="H14" s="50">
        <f>ROUND((F14/60)*G14,2)</f>
        <v>0.51</v>
      </c>
      <c r="I14" s="23"/>
      <c r="J14" s="23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</row>
    <row r="15" spans="1:23" s="68" customFormat="1" ht="15.75" x14ac:dyDescent="0.25">
      <c r="A15" s="406"/>
      <c r="B15" s="455"/>
      <c r="C15" s="446" t="s">
        <v>173</v>
      </c>
      <c r="D15" s="446"/>
      <c r="E15" s="403"/>
      <c r="F15" s="84">
        <v>2</v>
      </c>
      <c r="G15" s="254">
        <v>0.77</v>
      </c>
      <c r="H15" s="251">
        <f t="shared" ref="H15:H17" si="0">ROUND((F15/60)*G15,2)</f>
        <v>0.03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spans="1:23" s="68" customFormat="1" ht="15.75" x14ac:dyDescent="0.25">
      <c r="A16" s="406"/>
      <c r="B16" s="455"/>
      <c r="C16" s="445" t="s">
        <v>172</v>
      </c>
      <c r="D16" s="445"/>
      <c r="E16" s="403"/>
      <c r="F16" s="84">
        <v>33.5</v>
      </c>
      <c r="G16" s="254">
        <v>0.77</v>
      </c>
      <c r="H16" s="251">
        <f t="shared" si="0"/>
        <v>0.43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ht="15.75" customHeight="1" x14ac:dyDescent="0.25">
      <c r="A17" s="406"/>
      <c r="B17" s="296"/>
      <c r="C17" s="447" t="s">
        <v>174</v>
      </c>
      <c r="D17" s="447"/>
      <c r="E17" s="404"/>
      <c r="F17" s="5">
        <v>0.7</v>
      </c>
      <c r="G17" s="254">
        <v>0.77</v>
      </c>
      <c r="H17" s="251">
        <f t="shared" si="0"/>
        <v>0.01</v>
      </c>
      <c r="I17" s="23"/>
      <c r="J17" s="23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</row>
    <row r="18" spans="1:23" s="68" customFormat="1" ht="15.75" x14ac:dyDescent="0.25">
      <c r="A18" s="458" t="s">
        <v>182</v>
      </c>
      <c r="B18" s="459"/>
      <c r="C18" s="459"/>
      <c r="D18" s="459"/>
      <c r="E18" s="459"/>
      <c r="F18" s="459"/>
      <c r="G18" s="459"/>
      <c r="H18" s="460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3" s="23" customFormat="1" ht="15.75" x14ac:dyDescent="0.25">
      <c r="A19" s="405" t="s">
        <v>183</v>
      </c>
      <c r="B19" s="442" t="s">
        <v>178</v>
      </c>
      <c r="C19" s="445" t="s">
        <v>171</v>
      </c>
      <c r="D19" s="445"/>
      <c r="E19" s="402" t="s">
        <v>180</v>
      </c>
      <c r="F19" s="5">
        <v>46.8</v>
      </c>
      <c r="G19" s="254">
        <v>0.77</v>
      </c>
      <c r="H19" s="251">
        <f t="shared" ref="H19:H30" si="1">ROUND((F19/60)*G19,2)</f>
        <v>0.6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s="68" customFormat="1" ht="15.75" x14ac:dyDescent="0.25">
      <c r="A20" s="405"/>
      <c r="B20" s="443"/>
      <c r="C20" s="446" t="s">
        <v>173</v>
      </c>
      <c r="D20" s="446"/>
      <c r="E20" s="403"/>
      <c r="F20" s="49">
        <v>2</v>
      </c>
      <c r="G20" s="254">
        <v>0.77</v>
      </c>
      <c r="H20" s="251">
        <f t="shared" si="1"/>
        <v>0.03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</row>
    <row r="21" spans="1:23" s="68" customFormat="1" ht="15.75" x14ac:dyDescent="0.25">
      <c r="A21" s="405"/>
      <c r="B21" s="443"/>
      <c r="C21" s="445" t="s">
        <v>172</v>
      </c>
      <c r="D21" s="445"/>
      <c r="E21" s="403"/>
      <c r="F21" s="49">
        <v>40.299999999999997</v>
      </c>
      <c r="G21" s="254">
        <v>0.77</v>
      </c>
      <c r="H21" s="251">
        <f t="shared" si="1"/>
        <v>0.52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</row>
    <row r="22" spans="1:23" s="29" customFormat="1" ht="12.75" customHeight="1" x14ac:dyDescent="0.25">
      <c r="A22" s="405"/>
      <c r="B22" s="444"/>
      <c r="C22" s="447" t="s">
        <v>174</v>
      </c>
      <c r="D22" s="447"/>
      <c r="E22" s="404"/>
      <c r="F22" s="49">
        <v>0.7</v>
      </c>
      <c r="G22" s="254">
        <v>0.77</v>
      </c>
      <c r="H22" s="251">
        <f t="shared" si="1"/>
        <v>0.01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s="23" customFormat="1" ht="15.75" x14ac:dyDescent="0.25">
      <c r="A23" s="7" t="s">
        <v>184</v>
      </c>
      <c r="B23" s="433" t="s">
        <v>153</v>
      </c>
      <c r="C23" s="434"/>
      <c r="D23" s="435"/>
      <c r="E23" s="19" t="s">
        <v>181</v>
      </c>
      <c r="F23" s="49">
        <v>30</v>
      </c>
      <c r="G23" s="254">
        <v>0.77</v>
      </c>
      <c r="H23" s="251">
        <f t="shared" si="1"/>
        <v>0.39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s="26" customFormat="1" ht="15.75" x14ac:dyDescent="0.25">
      <c r="A24" s="88" t="s">
        <v>185</v>
      </c>
      <c r="B24" s="433" t="s">
        <v>186</v>
      </c>
      <c r="C24" s="434"/>
      <c r="D24" s="435"/>
      <c r="E24" s="19" t="s">
        <v>181</v>
      </c>
      <c r="F24" s="49">
        <v>25</v>
      </c>
      <c r="G24" s="254">
        <v>0.77</v>
      </c>
      <c r="H24" s="251">
        <f t="shared" si="1"/>
        <v>0.32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s="29" customFormat="1" ht="15" customHeight="1" x14ac:dyDescent="0.25">
      <c r="A25" s="70" t="s">
        <v>29</v>
      </c>
      <c r="B25" s="7" t="s">
        <v>154</v>
      </c>
      <c r="C25" s="454" t="s">
        <v>188</v>
      </c>
      <c r="D25" s="454"/>
      <c r="E25" s="89" t="s">
        <v>187</v>
      </c>
      <c r="F25" s="87">
        <v>13.3</v>
      </c>
      <c r="G25" s="254">
        <v>0.77</v>
      </c>
      <c r="H25" s="251">
        <f t="shared" si="1"/>
        <v>0.17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s="29" customFormat="1" ht="15.75" customHeight="1" x14ac:dyDescent="0.25">
      <c r="A26" s="448" t="s">
        <v>189</v>
      </c>
      <c r="B26" s="416" t="s">
        <v>191</v>
      </c>
      <c r="C26" s="446" t="s">
        <v>190</v>
      </c>
      <c r="D26" s="446"/>
      <c r="E26" s="402" t="s">
        <v>195</v>
      </c>
      <c r="F26" s="49">
        <v>7.2</v>
      </c>
      <c r="G26" s="254">
        <v>0.77</v>
      </c>
      <c r="H26" s="251">
        <f t="shared" si="1"/>
        <v>0.09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s="68" customFormat="1" ht="15.75" x14ac:dyDescent="0.25">
      <c r="A27" s="450"/>
      <c r="B27" s="417"/>
      <c r="C27" s="446" t="s">
        <v>192</v>
      </c>
      <c r="D27" s="446"/>
      <c r="E27" s="403"/>
      <c r="F27" s="49">
        <v>15</v>
      </c>
      <c r="G27" s="254">
        <v>0.77</v>
      </c>
      <c r="H27" s="251">
        <f t="shared" si="1"/>
        <v>0.19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pans="1:23" s="68" customFormat="1" ht="15.75" x14ac:dyDescent="0.25">
      <c r="A28" s="450"/>
      <c r="B28" s="417"/>
      <c r="C28" s="446" t="s">
        <v>193</v>
      </c>
      <c r="D28" s="446"/>
      <c r="E28" s="404"/>
      <c r="F28" s="49">
        <v>24</v>
      </c>
      <c r="G28" s="254">
        <v>0.77</v>
      </c>
      <c r="H28" s="251">
        <f t="shared" si="1"/>
        <v>0.31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</row>
    <row r="29" spans="1:23" s="68" customFormat="1" ht="15.75" x14ac:dyDescent="0.25">
      <c r="A29" s="450"/>
      <c r="B29" s="417"/>
      <c r="C29" s="446" t="s">
        <v>194</v>
      </c>
      <c r="D29" s="446"/>
      <c r="E29" s="402" t="s">
        <v>196</v>
      </c>
      <c r="F29" s="49">
        <v>16.8</v>
      </c>
      <c r="G29" s="254">
        <v>0.77</v>
      </c>
      <c r="H29" s="251">
        <f t="shared" si="1"/>
        <v>0.22</v>
      </c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</row>
    <row r="30" spans="1:23" s="68" customFormat="1" ht="15.75" x14ac:dyDescent="0.25">
      <c r="A30" s="449"/>
      <c r="B30" s="418"/>
      <c r="C30" s="446" t="s">
        <v>193</v>
      </c>
      <c r="D30" s="446"/>
      <c r="E30" s="404"/>
      <c r="F30" s="49">
        <v>24</v>
      </c>
      <c r="G30" s="254">
        <v>0.77</v>
      </c>
      <c r="H30" s="251">
        <f t="shared" si="1"/>
        <v>0.31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</row>
    <row r="31" spans="1:23" s="29" customFormat="1" ht="15.75" x14ac:dyDescent="0.25">
      <c r="A31" s="72" t="s">
        <v>197</v>
      </c>
      <c r="B31" s="428" t="s">
        <v>198</v>
      </c>
      <c r="C31" s="428"/>
      <c r="D31" s="428"/>
      <c r="E31" s="428"/>
      <c r="F31" s="428"/>
      <c r="G31" s="428"/>
      <c r="H31" s="429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s="29" customFormat="1" ht="16.5" customHeight="1" x14ac:dyDescent="0.25">
      <c r="A32" s="259" t="s">
        <v>199</v>
      </c>
      <c r="B32" s="260" t="s">
        <v>200</v>
      </c>
      <c r="C32" s="452" t="s">
        <v>188</v>
      </c>
      <c r="D32" s="452"/>
      <c r="E32" s="256" t="s">
        <v>187</v>
      </c>
      <c r="F32" s="261">
        <v>12</v>
      </c>
      <c r="G32" s="257">
        <v>0.77</v>
      </c>
      <c r="H32" s="257">
        <f t="shared" ref="H32:H38" si="2">ROUND((F32/60)*G32,2)</f>
        <v>0.15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s="29" customFormat="1" ht="17.25" customHeight="1" x14ac:dyDescent="0.25">
      <c r="A33" s="7" t="s">
        <v>201</v>
      </c>
      <c r="B33" s="415" t="s">
        <v>204</v>
      </c>
      <c r="C33" s="415"/>
      <c r="D33" s="415"/>
      <c r="E33" s="93" t="s">
        <v>202</v>
      </c>
      <c r="F33" s="42">
        <v>12</v>
      </c>
      <c r="G33" s="257">
        <v>0.77</v>
      </c>
      <c r="H33" s="257">
        <f t="shared" si="2"/>
        <v>0.15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s="47" customFormat="1" ht="15.75" x14ac:dyDescent="0.25">
      <c r="A34" s="88" t="s">
        <v>203</v>
      </c>
      <c r="B34" s="461" t="s">
        <v>205</v>
      </c>
      <c r="C34" s="462"/>
      <c r="D34" s="463"/>
      <c r="E34" s="92" t="s">
        <v>202</v>
      </c>
      <c r="F34" s="48">
        <v>8.4</v>
      </c>
      <c r="G34" s="254">
        <v>0.77</v>
      </c>
      <c r="H34" s="251">
        <f t="shared" si="2"/>
        <v>0.11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s="29" customFormat="1" ht="15" customHeight="1" x14ac:dyDescent="0.25">
      <c r="A35" s="464" t="s">
        <v>207</v>
      </c>
      <c r="B35" s="416" t="s">
        <v>206</v>
      </c>
      <c r="C35" s="445" t="s">
        <v>171</v>
      </c>
      <c r="D35" s="445"/>
      <c r="E35" s="402" t="s">
        <v>64</v>
      </c>
      <c r="F35" s="5">
        <v>43.8</v>
      </c>
      <c r="G35" s="254">
        <v>0.77</v>
      </c>
      <c r="H35" s="251">
        <f t="shared" si="2"/>
        <v>0.56000000000000005</v>
      </c>
      <c r="K35" s="52"/>
      <c r="L35" s="52"/>
      <c r="M35" s="52"/>
      <c r="N35" s="52"/>
      <c r="O35" s="52"/>
      <c r="P35" s="52"/>
      <c r="Q35" s="30"/>
      <c r="R35" s="30"/>
      <c r="S35" s="30"/>
      <c r="T35" s="30"/>
      <c r="U35" s="30"/>
      <c r="V35" s="30"/>
      <c r="W35" s="30"/>
    </row>
    <row r="36" spans="1:23" s="68" customFormat="1" ht="15.75" x14ac:dyDescent="0.25">
      <c r="A36" s="465"/>
      <c r="B36" s="417"/>
      <c r="C36" s="446" t="s">
        <v>173</v>
      </c>
      <c r="D36" s="446"/>
      <c r="E36" s="403"/>
      <c r="F36" s="84">
        <v>2</v>
      </c>
      <c r="G36" s="254">
        <v>0.77</v>
      </c>
      <c r="H36" s="251">
        <f t="shared" si="2"/>
        <v>0.03</v>
      </c>
      <c r="K36" s="52"/>
      <c r="L36" s="52"/>
      <c r="M36" s="52"/>
      <c r="N36" s="52"/>
      <c r="O36" s="52"/>
      <c r="P36" s="52"/>
      <c r="Q36" s="69"/>
      <c r="R36" s="69"/>
      <c r="S36" s="69"/>
      <c r="T36" s="69"/>
      <c r="U36" s="69"/>
      <c r="V36" s="69"/>
      <c r="W36" s="69"/>
    </row>
    <row r="37" spans="1:23" s="68" customFormat="1" ht="15.75" x14ac:dyDescent="0.25">
      <c r="A37" s="465"/>
      <c r="B37" s="417"/>
      <c r="C37" s="445" t="s">
        <v>172</v>
      </c>
      <c r="D37" s="445"/>
      <c r="E37" s="403"/>
      <c r="F37" s="84">
        <v>37.299999999999997</v>
      </c>
      <c r="G37" s="254">
        <v>0.77</v>
      </c>
      <c r="H37" s="251">
        <f t="shared" si="2"/>
        <v>0.48</v>
      </c>
      <c r="K37" s="52"/>
      <c r="L37" s="52"/>
      <c r="M37" s="52"/>
      <c r="N37" s="52"/>
      <c r="O37" s="52"/>
      <c r="P37" s="52"/>
      <c r="Q37" s="69"/>
      <c r="R37" s="69"/>
      <c r="S37" s="69"/>
      <c r="T37" s="69"/>
      <c r="U37" s="69"/>
      <c r="V37" s="69"/>
      <c r="W37" s="69"/>
    </row>
    <row r="38" spans="1:23" s="68" customFormat="1" ht="15" customHeight="1" x14ac:dyDescent="0.25">
      <c r="A38" s="465"/>
      <c r="B38" s="417"/>
      <c r="C38" s="447" t="s">
        <v>174</v>
      </c>
      <c r="D38" s="447"/>
      <c r="E38" s="403"/>
      <c r="F38" s="90">
        <v>0.7</v>
      </c>
      <c r="G38" s="254">
        <v>0.77</v>
      </c>
      <c r="H38" s="251">
        <f t="shared" si="2"/>
        <v>0.01</v>
      </c>
      <c r="K38" s="52"/>
      <c r="L38" s="52"/>
      <c r="M38" s="52"/>
      <c r="N38" s="52"/>
      <c r="O38" s="52"/>
      <c r="P38" s="52"/>
      <c r="Q38" s="69"/>
      <c r="R38" s="69"/>
      <c r="S38" s="69"/>
      <c r="T38" s="69"/>
      <c r="U38" s="69"/>
      <c r="V38" s="69"/>
      <c r="W38" s="69"/>
    </row>
    <row r="39" spans="1:23" s="29" customFormat="1" ht="15.75" x14ac:dyDescent="0.25">
      <c r="A39" s="72" t="s">
        <v>208</v>
      </c>
      <c r="B39" s="6"/>
      <c r="C39" s="6"/>
      <c r="D39" s="6"/>
      <c r="E39" s="6"/>
      <c r="F39" s="6"/>
      <c r="G39" s="6"/>
      <c r="H39" s="73"/>
      <c r="K39" s="52"/>
      <c r="L39" s="45"/>
      <c r="M39" s="45"/>
      <c r="N39" s="408"/>
      <c r="O39" s="21"/>
      <c r="P39" s="52"/>
      <c r="Q39" s="30"/>
      <c r="R39" s="30"/>
      <c r="S39" s="30"/>
      <c r="T39" s="30"/>
      <c r="U39" s="30"/>
      <c r="V39" s="30"/>
      <c r="W39" s="30"/>
    </row>
    <row r="40" spans="1:23" s="68" customFormat="1" ht="15.75" x14ac:dyDescent="0.25">
      <c r="A40" s="83" t="s">
        <v>209</v>
      </c>
      <c r="B40" s="427" t="s">
        <v>210</v>
      </c>
      <c r="C40" s="428"/>
      <c r="D40" s="429"/>
      <c r="E40" s="93" t="s">
        <v>141</v>
      </c>
      <c r="F40" s="84">
        <v>12</v>
      </c>
      <c r="G40" s="254">
        <v>0.77</v>
      </c>
      <c r="H40" s="251">
        <f t="shared" ref="H40:H93" si="3">ROUND((F40/60)*G40,2)</f>
        <v>0.15</v>
      </c>
      <c r="K40" s="52"/>
      <c r="L40" s="45"/>
      <c r="M40" s="45"/>
      <c r="N40" s="408"/>
      <c r="O40" s="21"/>
      <c r="P40" s="52"/>
      <c r="Q40" s="69"/>
      <c r="R40" s="69"/>
      <c r="S40" s="69"/>
      <c r="T40" s="69"/>
      <c r="U40" s="69"/>
      <c r="V40" s="69"/>
      <c r="W40" s="69"/>
    </row>
    <row r="41" spans="1:23" s="29" customFormat="1" ht="15.75" x14ac:dyDescent="0.25">
      <c r="A41" s="476" t="s">
        <v>214</v>
      </c>
      <c r="B41" s="473" t="s">
        <v>161</v>
      </c>
      <c r="C41" s="477" t="s">
        <v>211</v>
      </c>
      <c r="D41" s="477"/>
      <c r="E41" s="468" t="s">
        <v>68</v>
      </c>
      <c r="F41" s="91">
        <v>0.6</v>
      </c>
      <c r="G41" s="254">
        <v>0.77</v>
      </c>
      <c r="H41" s="251">
        <f t="shared" si="3"/>
        <v>0.01</v>
      </c>
      <c r="K41" s="52"/>
      <c r="L41" s="45"/>
      <c r="M41" s="45"/>
      <c r="N41" s="408"/>
      <c r="O41" s="21"/>
      <c r="P41" s="52"/>
      <c r="Q41" s="30"/>
      <c r="R41" s="30"/>
      <c r="S41" s="30"/>
      <c r="T41" s="30"/>
      <c r="U41" s="30"/>
      <c r="V41" s="30"/>
      <c r="W41" s="30"/>
    </row>
    <row r="42" spans="1:23" s="68" customFormat="1" ht="15.75" x14ac:dyDescent="0.25">
      <c r="A42" s="406"/>
      <c r="B42" s="474"/>
      <c r="C42" s="477" t="s">
        <v>212</v>
      </c>
      <c r="D42" s="477"/>
      <c r="E42" s="469"/>
      <c r="F42" s="91">
        <v>1.2</v>
      </c>
      <c r="G42" s="254">
        <v>0.77</v>
      </c>
      <c r="H42" s="251">
        <f t="shared" si="3"/>
        <v>0.02</v>
      </c>
      <c r="K42" s="52"/>
      <c r="L42" s="45"/>
      <c r="M42" s="45"/>
      <c r="N42" s="408"/>
      <c r="O42" s="21"/>
      <c r="P42" s="52"/>
      <c r="Q42" s="69"/>
      <c r="R42" s="69"/>
      <c r="S42" s="69"/>
      <c r="T42" s="69"/>
      <c r="U42" s="69"/>
      <c r="V42" s="69"/>
      <c r="W42" s="69"/>
    </row>
    <row r="43" spans="1:23" s="68" customFormat="1" ht="15.75" x14ac:dyDescent="0.25">
      <c r="A43" s="406"/>
      <c r="B43" s="474"/>
      <c r="C43" s="477" t="s">
        <v>213</v>
      </c>
      <c r="D43" s="477"/>
      <c r="E43" s="469"/>
      <c r="F43" s="91">
        <v>4.2</v>
      </c>
      <c r="G43" s="254">
        <v>0.77</v>
      </c>
      <c r="H43" s="251">
        <f t="shared" si="3"/>
        <v>0.05</v>
      </c>
      <c r="K43" s="52"/>
      <c r="L43" s="45"/>
      <c r="M43" s="45"/>
      <c r="N43" s="408"/>
      <c r="O43" s="21"/>
      <c r="P43" s="52"/>
      <c r="Q43" s="69"/>
      <c r="R43" s="69"/>
      <c r="S43" s="69"/>
      <c r="T43" s="69"/>
      <c r="U43" s="69"/>
      <c r="V43" s="69"/>
      <c r="W43" s="69"/>
    </row>
    <row r="44" spans="1:23" s="68" customFormat="1" ht="15.75" x14ac:dyDescent="0.25">
      <c r="A44" s="406"/>
      <c r="B44" s="475"/>
      <c r="C44" s="477" t="s">
        <v>149</v>
      </c>
      <c r="D44" s="477"/>
      <c r="E44" s="470"/>
      <c r="F44" s="91">
        <v>2.4</v>
      </c>
      <c r="G44" s="254">
        <v>0.77</v>
      </c>
      <c r="H44" s="251">
        <f t="shared" si="3"/>
        <v>0.03</v>
      </c>
      <c r="K44" s="52"/>
      <c r="L44" s="45"/>
      <c r="M44" s="45"/>
      <c r="N44" s="408"/>
      <c r="O44" s="21"/>
      <c r="P44" s="52"/>
      <c r="Q44" s="69"/>
      <c r="R44" s="69"/>
      <c r="S44" s="69"/>
      <c r="T44" s="69"/>
      <c r="U44" s="69"/>
      <c r="V44" s="69"/>
      <c r="W44" s="69"/>
    </row>
    <row r="45" spans="1:23" s="29" customFormat="1" ht="15.75" x14ac:dyDescent="0.25">
      <c r="A45" s="423" t="s">
        <v>215</v>
      </c>
      <c r="B45" s="471" t="s">
        <v>37</v>
      </c>
      <c r="C45" s="445" t="s">
        <v>216</v>
      </c>
      <c r="D45" s="445"/>
      <c r="E45" s="468" t="s">
        <v>187</v>
      </c>
      <c r="F45" s="42">
        <v>10.199999999999999</v>
      </c>
      <c r="G45" s="254">
        <v>0.77</v>
      </c>
      <c r="H45" s="251">
        <f t="shared" si="3"/>
        <v>0.13</v>
      </c>
      <c r="K45" s="52"/>
      <c r="L45" s="45"/>
      <c r="M45" s="45"/>
      <c r="N45" s="408"/>
      <c r="O45" s="21"/>
      <c r="P45" s="52"/>
      <c r="Q45" s="30"/>
      <c r="R45" s="30"/>
      <c r="S45" s="30"/>
      <c r="T45" s="30"/>
      <c r="U45" s="30"/>
      <c r="V45" s="30"/>
      <c r="W45" s="30"/>
    </row>
    <row r="46" spans="1:23" s="68" customFormat="1" ht="15.75" x14ac:dyDescent="0.25">
      <c r="A46" s="425"/>
      <c r="B46" s="472"/>
      <c r="C46" s="446" t="s">
        <v>173</v>
      </c>
      <c r="D46" s="446"/>
      <c r="E46" s="470"/>
      <c r="F46" s="51">
        <v>2</v>
      </c>
      <c r="G46" s="254">
        <v>0.77</v>
      </c>
      <c r="H46" s="251">
        <f t="shared" si="3"/>
        <v>0.03</v>
      </c>
      <c r="K46" s="52"/>
      <c r="L46" s="45"/>
      <c r="M46" s="45"/>
      <c r="N46" s="408"/>
      <c r="O46" s="21"/>
      <c r="P46" s="52"/>
      <c r="Q46" s="69"/>
      <c r="R46" s="69"/>
      <c r="S46" s="69"/>
      <c r="T46" s="69"/>
      <c r="U46" s="69"/>
      <c r="V46" s="69"/>
      <c r="W46" s="69"/>
    </row>
    <row r="47" spans="1:23" s="29" customFormat="1" ht="15.75" x14ac:dyDescent="0.25">
      <c r="A47" s="59" t="s">
        <v>217</v>
      </c>
      <c r="B47" s="427" t="s">
        <v>147</v>
      </c>
      <c r="C47" s="428"/>
      <c r="D47" s="429"/>
      <c r="E47" s="94" t="s">
        <v>141</v>
      </c>
      <c r="F47" s="51">
        <v>3.6</v>
      </c>
      <c r="G47" s="254">
        <v>0.77</v>
      </c>
      <c r="H47" s="251">
        <f t="shared" si="3"/>
        <v>0.05</v>
      </c>
      <c r="K47" s="52"/>
      <c r="L47" s="45"/>
      <c r="M47" s="45"/>
      <c r="N47" s="408"/>
      <c r="O47" s="21"/>
      <c r="P47" s="52"/>
      <c r="Q47" s="30"/>
      <c r="R47" s="30"/>
      <c r="S47" s="30"/>
      <c r="T47" s="30"/>
      <c r="U47" s="30"/>
      <c r="V47" s="30"/>
      <c r="W47" s="30"/>
    </row>
    <row r="48" spans="1:23" s="29" customFormat="1" ht="15.75" customHeight="1" x14ac:dyDescent="0.25">
      <c r="A48" s="423" t="s">
        <v>218</v>
      </c>
      <c r="B48" s="416" t="s">
        <v>148</v>
      </c>
      <c r="C48" s="466" t="s">
        <v>219</v>
      </c>
      <c r="D48" s="466"/>
      <c r="E48" s="478" t="s">
        <v>67</v>
      </c>
      <c r="F48" s="33">
        <v>0.4</v>
      </c>
      <c r="G48" s="254">
        <v>0.77</v>
      </c>
      <c r="H48" s="251">
        <f t="shared" si="3"/>
        <v>0.01</v>
      </c>
      <c r="K48" s="52"/>
      <c r="L48" s="45"/>
      <c r="M48" s="45"/>
      <c r="N48" s="408"/>
      <c r="O48" s="21"/>
      <c r="P48" s="52"/>
      <c r="Q48" s="30"/>
      <c r="R48" s="30"/>
      <c r="S48" s="30"/>
      <c r="T48" s="30"/>
      <c r="U48" s="30"/>
      <c r="V48" s="30"/>
      <c r="W48" s="30"/>
    </row>
    <row r="49" spans="1:23" s="29" customFormat="1" ht="12.75" customHeight="1" x14ac:dyDescent="0.25">
      <c r="A49" s="424"/>
      <c r="B49" s="417"/>
      <c r="C49" s="466" t="s">
        <v>220</v>
      </c>
      <c r="D49" s="466"/>
      <c r="E49" s="479"/>
      <c r="F49" s="33">
        <v>0.8</v>
      </c>
      <c r="G49" s="254">
        <v>0.77</v>
      </c>
      <c r="H49" s="251">
        <f t="shared" si="3"/>
        <v>0.01</v>
      </c>
      <c r="K49" s="52"/>
      <c r="L49" s="45"/>
      <c r="M49" s="45"/>
      <c r="N49" s="408"/>
      <c r="O49" s="21"/>
      <c r="P49" s="52"/>
      <c r="Q49" s="30"/>
      <c r="R49" s="30"/>
      <c r="S49" s="30"/>
      <c r="T49" s="30"/>
      <c r="U49" s="30"/>
      <c r="V49" s="30"/>
      <c r="W49" s="30"/>
    </row>
    <row r="50" spans="1:23" s="29" customFormat="1" ht="15" customHeight="1" x14ac:dyDescent="0.25">
      <c r="A50" s="424"/>
      <c r="B50" s="417"/>
      <c r="C50" s="466" t="s">
        <v>149</v>
      </c>
      <c r="D50" s="466"/>
      <c r="E50" s="480"/>
      <c r="F50" s="33">
        <v>1.8</v>
      </c>
      <c r="G50" s="254">
        <v>0.77</v>
      </c>
      <c r="H50" s="251">
        <f t="shared" si="3"/>
        <v>0.02</v>
      </c>
      <c r="K50" s="52"/>
      <c r="L50" s="45"/>
      <c r="M50" s="45"/>
      <c r="N50" s="408"/>
      <c r="O50" s="21"/>
      <c r="P50" s="52"/>
      <c r="Q50" s="30"/>
      <c r="R50" s="30"/>
      <c r="S50" s="30"/>
      <c r="T50" s="30"/>
      <c r="U50" s="30"/>
      <c r="V50" s="30"/>
      <c r="W50" s="30"/>
    </row>
    <row r="51" spans="1:23" s="29" customFormat="1" ht="16.5" customHeight="1" x14ac:dyDescent="0.25">
      <c r="A51" s="425"/>
      <c r="B51" s="418"/>
      <c r="C51" s="466" t="s">
        <v>221</v>
      </c>
      <c r="D51" s="466"/>
      <c r="E51" s="95" t="s">
        <v>84</v>
      </c>
      <c r="F51" s="33">
        <v>0.6</v>
      </c>
      <c r="G51" s="254">
        <v>0.77</v>
      </c>
      <c r="H51" s="251">
        <f t="shared" si="3"/>
        <v>0.01</v>
      </c>
      <c r="K51" s="52"/>
      <c r="L51" s="45"/>
      <c r="M51" s="45"/>
      <c r="N51" s="408"/>
      <c r="O51" s="21"/>
      <c r="P51" s="52"/>
      <c r="Q51" s="30"/>
      <c r="R51" s="30"/>
      <c r="S51" s="30"/>
      <c r="T51" s="30"/>
      <c r="U51" s="30"/>
      <c r="V51" s="30"/>
      <c r="W51" s="30"/>
    </row>
    <row r="52" spans="1:23" s="29" customFormat="1" ht="15.75" x14ac:dyDescent="0.25">
      <c r="A52" s="414" t="s">
        <v>222</v>
      </c>
      <c r="B52" s="481" t="s">
        <v>162</v>
      </c>
      <c r="C52" s="467" t="s">
        <v>101</v>
      </c>
      <c r="D52" s="467"/>
      <c r="E52" s="468" t="s">
        <v>84</v>
      </c>
      <c r="F52" s="42">
        <v>1.8</v>
      </c>
      <c r="G52" s="254">
        <v>0.77</v>
      </c>
      <c r="H52" s="251">
        <f t="shared" si="3"/>
        <v>0.02</v>
      </c>
      <c r="K52" s="52"/>
      <c r="L52" s="44"/>
      <c r="M52" s="44"/>
      <c r="N52" s="408"/>
      <c r="O52" s="21"/>
      <c r="P52" s="52"/>
      <c r="Q52" s="30"/>
      <c r="R52" s="30"/>
      <c r="S52" s="30"/>
      <c r="T52" s="30"/>
      <c r="U52" s="30"/>
      <c r="V52" s="30"/>
      <c r="W52" s="30"/>
    </row>
    <row r="53" spans="1:23" s="32" customFormat="1" ht="15.75" x14ac:dyDescent="0.25">
      <c r="A53" s="414"/>
      <c r="B53" s="481"/>
      <c r="C53" s="466" t="s">
        <v>155</v>
      </c>
      <c r="D53" s="466"/>
      <c r="E53" s="470"/>
      <c r="F53" s="42">
        <v>0.6</v>
      </c>
      <c r="G53" s="254">
        <v>0.77</v>
      </c>
      <c r="H53" s="251">
        <f t="shared" si="3"/>
        <v>0.01</v>
      </c>
      <c r="K53" s="31"/>
      <c r="N53" s="34"/>
      <c r="O53" s="21"/>
      <c r="P53" s="31"/>
      <c r="Q53" s="31"/>
      <c r="R53" s="31"/>
      <c r="S53" s="31"/>
      <c r="T53" s="31"/>
      <c r="U53" s="31"/>
      <c r="V53" s="31"/>
      <c r="W53" s="31"/>
    </row>
    <row r="54" spans="1:23" s="29" customFormat="1" ht="15.75" x14ac:dyDescent="0.25">
      <c r="A54" s="411" t="s">
        <v>224</v>
      </c>
      <c r="B54" s="448" t="s">
        <v>223</v>
      </c>
      <c r="C54" s="484" t="s">
        <v>225</v>
      </c>
      <c r="D54" s="484"/>
      <c r="E54" s="478" t="s">
        <v>141</v>
      </c>
      <c r="F54" s="33">
        <v>4.8</v>
      </c>
      <c r="G54" s="254">
        <v>0.77</v>
      </c>
      <c r="H54" s="251">
        <f t="shared" si="3"/>
        <v>0.06</v>
      </c>
      <c r="K54" s="30"/>
      <c r="N54" s="34"/>
      <c r="O54" s="21"/>
      <c r="P54" s="30"/>
      <c r="Q54" s="30"/>
      <c r="R54" s="30"/>
      <c r="S54" s="30"/>
      <c r="T54" s="30"/>
      <c r="U54" s="30"/>
      <c r="V54" s="30"/>
      <c r="W54" s="30"/>
    </row>
    <row r="55" spans="1:23" s="68" customFormat="1" ht="15.75" x14ac:dyDescent="0.25">
      <c r="A55" s="412"/>
      <c r="B55" s="450"/>
      <c r="C55" s="484" t="s">
        <v>226</v>
      </c>
      <c r="D55" s="484"/>
      <c r="E55" s="479"/>
      <c r="F55" s="33">
        <v>10.5</v>
      </c>
      <c r="G55" s="254">
        <v>0.77</v>
      </c>
      <c r="H55" s="251">
        <f t="shared" si="3"/>
        <v>0.13</v>
      </c>
      <c r="K55" s="69"/>
      <c r="N55" s="79"/>
      <c r="O55" s="21"/>
      <c r="P55" s="69"/>
      <c r="Q55" s="69"/>
      <c r="R55" s="69"/>
      <c r="S55" s="69"/>
      <c r="T55" s="69"/>
      <c r="U55" s="69"/>
      <c r="V55" s="69"/>
      <c r="W55" s="69"/>
    </row>
    <row r="56" spans="1:23" s="29" customFormat="1" ht="15.75" x14ac:dyDescent="0.25">
      <c r="A56" s="413"/>
      <c r="B56" s="449"/>
      <c r="C56" s="485" t="s">
        <v>227</v>
      </c>
      <c r="D56" s="485"/>
      <c r="E56" s="480"/>
      <c r="F56" s="33">
        <v>15</v>
      </c>
      <c r="G56" s="254">
        <v>0.77</v>
      </c>
      <c r="H56" s="251">
        <f t="shared" si="3"/>
        <v>0.19</v>
      </c>
      <c r="K56" s="30"/>
      <c r="N56" s="34"/>
      <c r="O56" s="21"/>
      <c r="P56" s="30"/>
      <c r="Q56" s="30"/>
      <c r="R56" s="30"/>
      <c r="S56" s="30"/>
      <c r="T56" s="30"/>
      <c r="U56" s="30"/>
      <c r="V56" s="30"/>
      <c r="W56" s="30"/>
    </row>
    <row r="57" spans="1:23" s="29" customFormat="1" ht="19.5" customHeight="1" x14ac:dyDescent="0.25">
      <c r="A57" s="422" t="s">
        <v>233</v>
      </c>
      <c r="B57" s="426" t="s">
        <v>163</v>
      </c>
      <c r="C57" s="483" t="s">
        <v>228</v>
      </c>
      <c r="D57" s="98" t="s">
        <v>229</v>
      </c>
      <c r="E57" s="482" t="s">
        <v>84</v>
      </c>
      <c r="F57" s="33">
        <v>10.8</v>
      </c>
      <c r="G57" s="254">
        <v>0.77</v>
      </c>
      <c r="H57" s="251">
        <f t="shared" si="3"/>
        <v>0.14000000000000001</v>
      </c>
      <c r="K57" s="30"/>
      <c r="N57" s="34"/>
      <c r="O57" s="21"/>
      <c r="P57" s="30"/>
      <c r="Q57" s="30"/>
      <c r="R57" s="30"/>
      <c r="S57" s="30"/>
      <c r="T57" s="30"/>
      <c r="U57" s="30"/>
      <c r="V57" s="30"/>
      <c r="W57" s="30"/>
    </row>
    <row r="58" spans="1:23" s="29" customFormat="1" ht="18.75" customHeight="1" x14ac:dyDescent="0.25">
      <c r="A58" s="422"/>
      <c r="B58" s="426"/>
      <c r="C58" s="483"/>
      <c r="D58" s="98" t="s">
        <v>230</v>
      </c>
      <c r="E58" s="482"/>
      <c r="F58" s="101">
        <v>6</v>
      </c>
      <c r="G58" s="254">
        <v>0.77</v>
      </c>
      <c r="H58" s="251">
        <f t="shared" si="3"/>
        <v>0.08</v>
      </c>
      <c r="K58" s="30"/>
      <c r="N58" s="34"/>
      <c r="O58" s="21"/>
      <c r="P58" s="30"/>
      <c r="Q58" s="30"/>
      <c r="R58" s="30"/>
      <c r="S58" s="30"/>
      <c r="T58" s="30"/>
      <c r="U58" s="30"/>
      <c r="V58" s="30"/>
      <c r="W58" s="30"/>
    </row>
    <row r="59" spans="1:23" s="29" customFormat="1" ht="18" customHeight="1" x14ac:dyDescent="0.25">
      <c r="A59" s="422"/>
      <c r="B59" s="426"/>
      <c r="C59" s="483" t="s">
        <v>231</v>
      </c>
      <c r="D59" s="98" t="s">
        <v>229</v>
      </c>
      <c r="E59" s="482"/>
      <c r="F59" s="33">
        <v>12.6</v>
      </c>
      <c r="G59" s="254">
        <v>0.77</v>
      </c>
      <c r="H59" s="251">
        <f t="shared" si="3"/>
        <v>0.16</v>
      </c>
      <c r="K59" s="30"/>
      <c r="N59" s="34"/>
      <c r="O59" s="21"/>
      <c r="P59" s="30"/>
      <c r="Q59" s="30"/>
      <c r="R59" s="30"/>
      <c r="S59" s="30"/>
      <c r="T59" s="30"/>
      <c r="U59" s="30"/>
      <c r="V59" s="30"/>
      <c r="W59" s="30"/>
    </row>
    <row r="60" spans="1:23" s="29" customFormat="1" ht="19.5" customHeight="1" x14ac:dyDescent="0.25">
      <c r="A60" s="422"/>
      <c r="B60" s="426"/>
      <c r="C60" s="483"/>
      <c r="D60" s="98" t="s">
        <v>230</v>
      </c>
      <c r="E60" s="482"/>
      <c r="F60" s="33">
        <v>7.8</v>
      </c>
      <c r="G60" s="254">
        <v>0.77</v>
      </c>
      <c r="H60" s="251">
        <f t="shared" si="3"/>
        <v>0.1</v>
      </c>
      <c r="K60" s="30"/>
      <c r="N60" s="34"/>
      <c r="O60" s="21"/>
      <c r="P60" s="30"/>
      <c r="Q60" s="30"/>
      <c r="R60" s="30"/>
      <c r="S60" s="30"/>
      <c r="T60" s="30"/>
      <c r="U60" s="30"/>
      <c r="V60" s="30"/>
      <c r="W60" s="30"/>
    </row>
    <row r="61" spans="1:23" s="68" customFormat="1" ht="17.25" customHeight="1" x14ac:dyDescent="0.25">
      <c r="A61" s="422"/>
      <c r="B61" s="385"/>
      <c r="C61" s="483" t="s">
        <v>232</v>
      </c>
      <c r="D61" s="98" t="s">
        <v>229</v>
      </c>
      <c r="E61" s="482" t="s">
        <v>84</v>
      </c>
      <c r="F61" s="28">
        <v>13.8</v>
      </c>
      <c r="G61" s="254">
        <v>0.77</v>
      </c>
      <c r="H61" s="251">
        <f t="shared" si="3"/>
        <v>0.18</v>
      </c>
      <c r="K61" s="69"/>
      <c r="N61" s="79"/>
      <c r="O61" s="21"/>
      <c r="P61" s="69"/>
      <c r="Q61" s="69"/>
      <c r="R61" s="69"/>
      <c r="S61" s="69"/>
      <c r="T61" s="69"/>
      <c r="U61" s="69"/>
      <c r="V61" s="69"/>
      <c r="W61" s="69"/>
    </row>
    <row r="62" spans="1:23" s="68" customFormat="1" ht="17.25" customHeight="1" x14ac:dyDescent="0.25">
      <c r="A62" s="422"/>
      <c r="B62" s="385"/>
      <c r="C62" s="483"/>
      <c r="D62" s="98" t="s">
        <v>230</v>
      </c>
      <c r="E62" s="482"/>
      <c r="F62" s="28">
        <v>9</v>
      </c>
      <c r="G62" s="254">
        <v>0.77</v>
      </c>
      <c r="H62" s="251">
        <f t="shared" si="3"/>
        <v>0.12</v>
      </c>
      <c r="K62" s="69"/>
      <c r="N62" s="79"/>
      <c r="O62" s="21"/>
      <c r="P62" s="69"/>
      <c r="Q62" s="69"/>
      <c r="R62" s="69"/>
      <c r="S62" s="69"/>
      <c r="T62" s="69"/>
      <c r="U62" s="69"/>
      <c r="V62" s="69"/>
      <c r="W62" s="69"/>
    </row>
    <row r="63" spans="1:23" s="68" customFormat="1" ht="23.25" customHeight="1" x14ac:dyDescent="0.25">
      <c r="A63" s="422"/>
      <c r="B63" s="385"/>
      <c r="C63" s="486" t="s">
        <v>234</v>
      </c>
      <c r="D63" s="98" t="s">
        <v>229</v>
      </c>
      <c r="E63" s="482"/>
      <c r="F63" s="28">
        <v>18</v>
      </c>
      <c r="G63" s="254">
        <v>0.77</v>
      </c>
      <c r="H63" s="251">
        <f t="shared" si="3"/>
        <v>0.23</v>
      </c>
      <c r="K63" s="69"/>
      <c r="N63" s="79"/>
      <c r="O63" s="21"/>
      <c r="P63" s="69"/>
      <c r="Q63" s="69"/>
      <c r="R63" s="69"/>
      <c r="S63" s="69"/>
      <c r="T63" s="69"/>
      <c r="U63" s="69"/>
      <c r="V63" s="69"/>
      <c r="W63" s="69"/>
    </row>
    <row r="64" spans="1:23" s="68" customFormat="1" ht="21.75" customHeight="1" x14ac:dyDescent="0.25">
      <c r="A64" s="422"/>
      <c r="B64" s="385"/>
      <c r="C64" s="486"/>
      <c r="D64" s="98" t="s">
        <v>230</v>
      </c>
      <c r="E64" s="482"/>
      <c r="F64" s="28">
        <v>13.2</v>
      </c>
      <c r="G64" s="254">
        <v>0.77</v>
      </c>
      <c r="H64" s="251">
        <f t="shared" si="3"/>
        <v>0.17</v>
      </c>
      <c r="K64" s="69"/>
      <c r="N64" s="79"/>
      <c r="O64" s="21"/>
      <c r="P64" s="69"/>
      <c r="Q64" s="69"/>
      <c r="R64" s="69"/>
      <c r="S64" s="69"/>
      <c r="T64" s="69"/>
      <c r="U64" s="69"/>
      <c r="V64" s="69"/>
      <c r="W64" s="69"/>
    </row>
    <row r="65" spans="1:23" s="29" customFormat="1" ht="15.75" x14ac:dyDescent="0.25">
      <c r="A65" s="100" t="s">
        <v>235</v>
      </c>
      <c r="B65" s="427" t="s">
        <v>156</v>
      </c>
      <c r="C65" s="428"/>
      <c r="D65" s="429"/>
      <c r="E65" s="37" t="s">
        <v>150</v>
      </c>
      <c r="F65" s="37">
        <v>6</v>
      </c>
      <c r="G65" s="254">
        <v>0.77</v>
      </c>
      <c r="H65" s="251">
        <f t="shared" si="3"/>
        <v>0.08</v>
      </c>
      <c r="K65" s="30"/>
      <c r="N65" s="34"/>
      <c r="O65" s="21"/>
      <c r="P65" s="30"/>
      <c r="Q65" s="30"/>
      <c r="R65" s="30"/>
      <c r="S65" s="30"/>
      <c r="T65" s="30"/>
      <c r="U65" s="30"/>
      <c r="V65" s="30"/>
      <c r="W65" s="30"/>
    </row>
    <row r="66" spans="1:23" s="29" customFormat="1" ht="16.5" customHeight="1" x14ac:dyDescent="0.25">
      <c r="A66" s="411" t="s">
        <v>236</v>
      </c>
      <c r="B66" s="448" t="s">
        <v>157</v>
      </c>
      <c r="C66" s="453" t="s">
        <v>237</v>
      </c>
      <c r="D66" s="453"/>
      <c r="E66" s="430" t="s">
        <v>141</v>
      </c>
      <c r="F66" s="57">
        <v>6.6</v>
      </c>
      <c r="G66" s="254">
        <v>0.77</v>
      </c>
      <c r="H66" s="251">
        <f t="shared" si="3"/>
        <v>0.08</v>
      </c>
      <c r="K66" s="30"/>
      <c r="N66" s="34"/>
      <c r="O66" s="21"/>
      <c r="P66" s="30"/>
      <c r="Q66" s="30"/>
      <c r="R66" s="30"/>
      <c r="S66" s="30"/>
      <c r="T66" s="30"/>
      <c r="U66" s="30"/>
      <c r="V66" s="30"/>
      <c r="W66" s="30"/>
    </row>
    <row r="67" spans="1:23" s="68" customFormat="1" ht="16.5" customHeight="1" x14ac:dyDescent="0.25">
      <c r="A67" s="412"/>
      <c r="B67" s="450"/>
      <c r="C67" s="453" t="s">
        <v>238</v>
      </c>
      <c r="D67" s="453"/>
      <c r="E67" s="431"/>
      <c r="F67" s="78">
        <v>8.4</v>
      </c>
      <c r="G67" s="254">
        <v>0.77</v>
      </c>
      <c r="H67" s="251">
        <f t="shared" si="3"/>
        <v>0.11</v>
      </c>
      <c r="K67" s="69"/>
      <c r="N67" s="79"/>
      <c r="O67" s="21"/>
      <c r="P67" s="69"/>
      <c r="Q67" s="69"/>
      <c r="R67" s="69"/>
      <c r="S67" s="69"/>
      <c r="T67" s="69"/>
      <c r="U67" s="69"/>
      <c r="V67" s="69"/>
      <c r="W67" s="69"/>
    </row>
    <row r="68" spans="1:23" s="68" customFormat="1" ht="14.25" customHeight="1" x14ac:dyDescent="0.25">
      <c r="A68" s="412"/>
      <c r="B68" s="450"/>
      <c r="C68" s="454" t="s">
        <v>239</v>
      </c>
      <c r="D68" s="454"/>
      <c r="E68" s="431"/>
      <c r="F68" s="78">
        <v>9</v>
      </c>
      <c r="G68" s="254">
        <v>0.77</v>
      </c>
      <c r="H68" s="251">
        <f t="shared" si="3"/>
        <v>0.12</v>
      </c>
      <c r="K68" s="69"/>
      <c r="N68" s="79"/>
      <c r="O68" s="21"/>
      <c r="P68" s="69"/>
      <c r="Q68" s="69"/>
      <c r="R68" s="69"/>
      <c r="S68" s="69"/>
      <c r="T68" s="69"/>
      <c r="U68" s="69"/>
      <c r="V68" s="69"/>
      <c r="W68" s="69"/>
    </row>
    <row r="69" spans="1:23" s="29" customFormat="1" ht="15.75" x14ac:dyDescent="0.25">
      <c r="A69" s="413"/>
      <c r="B69" s="449"/>
      <c r="C69" s="487" t="s">
        <v>240</v>
      </c>
      <c r="D69" s="488"/>
      <c r="E69" s="432"/>
      <c r="F69" s="58">
        <v>12</v>
      </c>
      <c r="G69" s="254">
        <v>0.77</v>
      </c>
      <c r="H69" s="251">
        <f t="shared" si="3"/>
        <v>0.15</v>
      </c>
      <c r="K69" s="30"/>
      <c r="N69" s="34"/>
      <c r="O69" s="21"/>
      <c r="P69" s="30"/>
      <c r="Q69" s="30"/>
      <c r="R69" s="30"/>
      <c r="S69" s="30"/>
      <c r="T69" s="30"/>
      <c r="U69" s="30"/>
      <c r="V69" s="30"/>
      <c r="W69" s="30"/>
    </row>
    <row r="70" spans="1:23" s="29" customFormat="1" ht="15.75" x14ac:dyDescent="0.25">
      <c r="A70" s="411" t="s">
        <v>245</v>
      </c>
      <c r="B70" s="416" t="s">
        <v>158</v>
      </c>
      <c r="C70" s="451" t="s">
        <v>241</v>
      </c>
      <c r="D70" s="451"/>
      <c r="E70" s="430" t="s">
        <v>67</v>
      </c>
      <c r="F70" s="57">
        <v>3.6</v>
      </c>
      <c r="G70" s="254">
        <v>0.77</v>
      </c>
      <c r="H70" s="251">
        <f t="shared" si="3"/>
        <v>0.05</v>
      </c>
      <c r="K70" s="30"/>
      <c r="N70" s="34"/>
      <c r="O70" s="21"/>
      <c r="P70" s="30"/>
      <c r="Q70" s="30"/>
      <c r="R70" s="30"/>
      <c r="S70" s="30"/>
      <c r="T70" s="30"/>
      <c r="U70" s="30"/>
      <c r="V70" s="30"/>
      <c r="W70" s="30"/>
    </row>
    <row r="71" spans="1:23" s="68" customFormat="1" ht="15.75" x14ac:dyDescent="0.25">
      <c r="A71" s="412"/>
      <c r="B71" s="417"/>
      <c r="C71" s="452" t="s">
        <v>242</v>
      </c>
      <c r="D71" s="452"/>
      <c r="E71" s="431"/>
      <c r="F71" s="57">
        <v>7.2</v>
      </c>
      <c r="G71" s="254">
        <v>0.77</v>
      </c>
      <c r="H71" s="251">
        <f t="shared" si="3"/>
        <v>0.09</v>
      </c>
      <c r="K71" s="69"/>
      <c r="N71" s="79"/>
      <c r="O71" s="21"/>
      <c r="P71" s="69"/>
      <c r="Q71" s="69"/>
      <c r="R71" s="69"/>
      <c r="S71" s="69"/>
      <c r="T71" s="69"/>
      <c r="U71" s="69"/>
      <c r="V71" s="69"/>
      <c r="W71" s="69"/>
    </row>
    <row r="72" spans="1:23" s="68" customFormat="1" ht="15.75" x14ac:dyDescent="0.25">
      <c r="A72" s="412"/>
      <c r="B72" s="417"/>
      <c r="C72" s="452" t="s">
        <v>243</v>
      </c>
      <c r="D72" s="452"/>
      <c r="E72" s="431"/>
      <c r="F72" s="57">
        <v>7.8</v>
      </c>
      <c r="G72" s="254">
        <v>0.77</v>
      </c>
      <c r="H72" s="251">
        <f t="shared" si="3"/>
        <v>0.1</v>
      </c>
      <c r="K72" s="69"/>
      <c r="N72" s="79"/>
      <c r="O72" s="21"/>
      <c r="P72" s="69"/>
      <c r="Q72" s="69"/>
      <c r="R72" s="69"/>
      <c r="S72" s="69"/>
      <c r="T72" s="69"/>
      <c r="U72" s="69"/>
      <c r="V72" s="69"/>
      <c r="W72" s="69"/>
    </row>
    <row r="73" spans="1:23" s="29" customFormat="1" ht="15.75" customHeight="1" x14ac:dyDescent="0.25">
      <c r="A73" s="413"/>
      <c r="B73" s="418"/>
      <c r="C73" s="452" t="s">
        <v>244</v>
      </c>
      <c r="D73" s="452"/>
      <c r="E73" s="432"/>
      <c r="F73" s="57">
        <v>21</v>
      </c>
      <c r="G73" s="254">
        <v>0.77</v>
      </c>
      <c r="H73" s="251">
        <f t="shared" si="3"/>
        <v>0.27</v>
      </c>
      <c r="K73" s="30"/>
      <c r="N73" s="34"/>
      <c r="O73" s="21"/>
      <c r="P73" s="30"/>
      <c r="Q73" s="30"/>
      <c r="R73" s="30"/>
      <c r="S73" s="30"/>
      <c r="T73" s="30"/>
      <c r="U73" s="30"/>
      <c r="V73" s="30"/>
      <c r="W73" s="30"/>
    </row>
    <row r="74" spans="1:23" s="29" customFormat="1" ht="15.75" x14ac:dyDescent="0.25">
      <c r="A74" s="422" t="s">
        <v>246</v>
      </c>
      <c r="B74" s="448" t="s">
        <v>159</v>
      </c>
      <c r="C74" s="451" t="s">
        <v>247</v>
      </c>
      <c r="D74" s="451"/>
      <c r="E74" s="346" t="s">
        <v>69</v>
      </c>
      <c r="F74" s="82">
        <v>15</v>
      </c>
      <c r="G74" s="254">
        <v>0.77</v>
      </c>
      <c r="H74" s="251">
        <f t="shared" si="3"/>
        <v>0.19</v>
      </c>
      <c r="K74" s="30"/>
      <c r="N74" s="34"/>
      <c r="O74" s="21"/>
      <c r="P74" s="30"/>
      <c r="Q74" s="30"/>
      <c r="R74" s="30"/>
      <c r="S74" s="30"/>
      <c r="T74" s="30"/>
      <c r="U74" s="30"/>
      <c r="V74" s="30"/>
      <c r="W74" s="30"/>
    </row>
    <row r="75" spans="1:23" s="54" customFormat="1" ht="15.75" x14ac:dyDescent="0.25">
      <c r="A75" s="422"/>
      <c r="B75" s="449"/>
      <c r="C75" s="452" t="s">
        <v>248</v>
      </c>
      <c r="D75" s="452"/>
      <c r="E75" s="346"/>
      <c r="F75" s="82">
        <v>21</v>
      </c>
      <c r="G75" s="254">
        <v>0.77</v>
      </c>
      <c r="H75" s="251">
        <f t="shared" si="3"/>
        <v>0.27</v>
      </c>
      <c r="K75" s="53"/>
      <c r="N75" s="60"/>
      <c r="O75" s="21"/>
      <c r="P75" s="53"/>
      <c r="Q75" s="53"/>
      <c r="R75" s="53"/>
      <c r="S75" s="53"/>
      <c r="T75" s="53"/>
      <c r="U75" s="53"/>
      <c r="V75" s="53"/>
      <c r="W75" s="53"/>
    </row>
    <row r="76" spans="1:23" s="29" customFormat="1" ht="18.75" customHeight="1" x14ac:dyDescent="0.25">
      <c r="A76" s="489" t="s">
        <v>249</v>
      </c>
      <c r="B76" s="442" t="s">
        <v>250</v>
      </c>
      <c r="C76" s="445" t="s">
        <v>171</v>
      </c>
      <c r="D76" s="445"/>
      <c r="E76" s="430" t="s">
        <v>180</v>
      </c>
      <c r="F76" s="57">
        <v>36.6</v>
      </c>
      <c r="G76" s="254">
        <v>0.77</v>
      </c>
      <c r="H76" s="251">
        <f t="shared" si="3"/>
        <v>0.47</v>
      </c>
      <c r="K76" s="30"/>
      <c r="N76" s="34"/>
      <c r="O76" s="21"/>
      <c r="P76" s="30"/>
      <c r="Q76" s="30"/>
      <c r="R76" s="30"/>
      <c r="S76" s="30"/>
      <c r="T76" s="30"/>
      <c r="U76" s="30"/>
      <c r="V76" s="30"/>
      <c r="W76" s="30"/>
    </row>
    <row r="77" spans="1:23" s="68" customFormat="1" ht="14.25" customHeight="1" x14ac:dyDescent="0.25">
      <c r="A77" s="490"/>
      <c r="B77" s="443"/>
      <c r="C77" s="446" t="s">
        <v>173</v>
      </c>
      <c r="D77" s="446"/>
      <c r="E77" s="431"/>
      <c r="F77" s="78">
        <v>2</v>
      </c>
      <c r="G77" s="254">
        <v>0.77</v>
      </c>
      <c r="H77" s="251">
        <f t="shared" si="3"/>
        <v>0.03</v>
      </c>
      <c r="K77" s="69"/>
      <c r="N77" s="79"/>
      <c r="O77" s="21"/>
      <c r="P77" s="69"/>
      <c r="Q77" s="69"/>
      <c r="R77" s="69"/>
      <c r="S77" s="69"/>
      <c r="T77" s="69"/>
      <c r="U77" s="69"/>
      <c r="V77" s="69"/>
      <c r="W77" s="69"/>
    </row>
    <row r="78" spans="1:23" s="68" customFormat="1" ht="15" customHeight="1" x14ac:dyDescent="0.25">
      <c r="A78" s="490"/>
      <c r="B78" s="443"/>
      <c r="C78" s="445" t="s">
        <v>172</v>
      </c>
      <c r="D78" s="445"/>
      <c r="E78" s="431"/>
      <c r="F78" s="78">
        <v>30.1</v>
      </c>
      <c r="G78" s="254">
        <v>0.77</v>
      </c>
      <c r="H78" s="251">
        <f t="shared" si="3"/>
        <v>0.39</v>
      </c>
      <c r="K78" s="69"/>
      <c r="N78" s="79"/>
      <c r="O78" s="21"/>
      <c r="P78" s="69"/>
      <c r="Q78" s="69"/>
      <c r="R78" s="69"/>
      <c r="S78" s="69"/>
      <c r="T78" s="69"/>
      <c r="U78" s="69"/>
      <c r="V78" s="69"/>
      <c r="W78" s="69"/>
    </row>
    <row r="79" spans="1:23" s="29" customFormat="1" ht="15.75" customHeight="1" x14ac:dyDescent="0.25">
      <c r="A79" s="491"/>
      <c r="B79" s="444"/>
      <c r="C79" s="447" t="s">
        <v>174</v>
      </c>
      <c r="D79" s="447"/>
      <c r="E79" s="432"/>
      <c r="F79" s="36">
        <v>0.7</v>
      </c>
      <c r="G79" s="254">
        <v>0.77</v>
      </c>
      <c r="H79" s="251">
        <f t="shared" si="3"/>
        <v>0.01</v>
      </c>
      <c r="K79" s="30"/>
      <c r="N79" s="34"/>
      <c r="O79" s="21"/>
      <c r="P79" s="30"/>
      <c r="Q79" s="30"/>
      <c r="R79" s="30"/>
      <c r="S79" s="30"/>
      <c r="T79" s="30"/>
      <c r="U79" s="30"/>
      <c r="V79" s="30"/>
      <c r="W79" s="30"/>
    </row>
    <row r="80" spans="1:23" s="29" customFormat="1" ht="15.75" customHeight="1" x14ac:dyDescent="0.25">
      <c r="A80" s="411" t="s">
        <v>30</v>
      </c>
      <c r="B80" s="448" t="s">
        <v>164</v>
      </c>
      <c r="C80" s="445" t="s">
        <v>251</v>
      </c>
      <c r="D80" s="445"/>
      <c r="E80" s="430" t="s">
        <v>62</v>
      </c>
      <c r="F80" s="33">
        <v>2</v>
      </c>
      <c r="G80" s="254">
        <v>0.77</v>
      </c>
      <c r="H80" s="251">
        <f t="shared" si="3"/>
        <v>0.03</v>
      </c>
      <c r="K80" s="30"/>
      <c r="N80" s="34"/>
      <c r="O80" s="21"/>
      <c r="P80" s="30"/>
      <c r="Q80" s="30"/>
      <c r="R80" s="30"/>
      <c r="S80" s="30"/>
      <c r="T80" s="30"/>
      <c r="U80" s="30"/>
      <c r="V80" s="30"/>
      <c r="W80" s="30"/>
    </row>
    <row r="81" spans="1:23" s="29" customFormat="1" ht="15.75" x14ac:dyDescent="0.25">
      <c r="A81" s="413"/>
      <c r="B81" s="449"/>
      <c r="C81" s="445" t="s">
        <v>252</v>
      </c>
      <c r="D81" s="445"/>
      <c r="E81" s="432"/>
      <c r="F81" s="36">
        <v>0.7</v>
      </c>
      <c r="G81" s="254">
        <v>0.77</v>
      </c>
      <c r="H81" s="251">
        <f t="shared" si="3"/>
        <v>0.01</v>
      </c>
      <c r="K81" s="30"/>
      <c r="N81" s="34"/>
      <c r="O81" s="21"/>
      <c r="P81" s="30"/>
      <c r="Q81" s="30"/>
      <c r="R81" s="30"/>
      <c r="S81" s="30"/>
      <c r="T81" s="30"/>
      <c r="U81" s="30"/>
      <c r="V81" s="30"/>
      <c r="W81" s="30"/>
    </row>
    <row r="82" spans="1:23" s="29" customFormat="1" ht="15.75" customHeight="1" x14ac:dyDescent="0.25">
      <c r="A82" s="422" t="s">
        <v>31</v>
      </c>
      <c r="B82" s="426" t="s">
        <v>152</v>
      </c>
      <c r="C82" s="447" t="s">
        <v>253</v>
      </c>
      <c r="D82" s="447"/>
      <c r="E82" s="419" t="s">
        <v>255</v>
      </c>
      <c r="F82" s="56">
        <v>2.5</v>
      </c>
      <c r="G82" s="254">
        <v>0.77</v>
      </c>
      <c r="H82" s="251">
        <f t="shared" si="3"/>
        <v>0.03</v>
      </c>
      <c r="K82" s="30"/>
      <c r="N82" s="34"/>
      <c r="O82" s="21"/>
      <c r="P82" s="30"/>
      <c r="Q82" s="30"/>
      <c r="R82" s="30"/>
      <c r="S82" s="30"/>
      <c r="T82" s="30"/>
      <c r="U82" s="30"/>
      <c r="V82" s="30"/>
      <c r="W82" s="30"/>
    </row>
    <row r="83" spans="1:23" s="29" customFormat="1" ht="15.75" customHeight="1" x14ac:dyDescent="0.25">
      <c r="A83" s="422"/>
      <c r="B83" s="426"/>
      <c r="C83" s="447" t="s">
        <v>254</v>
      </c>
      <c r="D83" s="447"/>
      <c r="E83" s="420"/>
      <c r="F83" s="56">
        <v>7.6</v>
      </c>
      <c r="G83" s="254">
        <v>0.77</v>
      </c>
      <c r="H83" s="251">
        <f t="shared" si="3"/>
        <v>0.1</v>
      </c>
      <c r="K83" s="30"/>
      <c r="N83" s="34"/>
      <c r="O83" s="21"/>
      <c r="P83" s="30"/>
      <c r="Q83" s="30"/>
      <c r="R83" s="30"/>
      <c r="S83" s="30"/>
      <c r="T83" s="30"/>
      <c r="U83" s="30"/>
      <c r="V83" s="30"/>
      <c r="W83" s="30"/>
    </row>
    <row r="84" spans="1:23" s="29" customFormat="1" ht="15" customHeight="1" x14ac:dyDescent="0.25">
      <c r="A84" s="411" t="s">
        <v>32</v>
      </c>
      <c r="B84" s="416" t="s">
        <v>256</v>
      </c>
      <c r="C84" s="466" t="s">
        <v>16</v>
      </c>
      <c r="D84" s="466"/>
      <c r="E84" s="419" t="s">
        <v>141</v>
      </c>
      <c r="F84" s="33">
        <v>3</v>
      </c>
      <c r="G84" s="254">
        <v>0.77</v>
      </c>
      <c r="H84" s="251">
        <f t="shared" si="3"/>
        <v>0.04</v>
      </c>
      <c r="K84" s="30"/>
      <c r="N84" s="34"/>
      <c r="O84" s="21"/>
      <c r="P84" s="30"/>
      <c r="Q84" s="30"/>
      <c r="R84" s="30"/>
      <c r="S84" s="30"/>
      <c r="T84" s="30"/>
      <c r="U84" s="30"/>
      <c r="V84" s="30"/>
      <c r="W84" s="30"/>
    </row>
    <row r="85" spans="1:23" s="29" customFormat="1" ht="13.5" customHeight="1" x14ac:dyDescent="0.25">
      <c r="A85" s="412"/>
      <c r="B85" s="417"/>
      <c r="C85" s="466" t="s">
        <v>17</v>
      </c>
      <c r="D85" s="466"/>
      <c r="E85" s="420"/>
      <c r="F85" s="33">
        <v>1.2</v>
      </c>
      <c r="G85" s="254">
        <v>0.77</v>
      </c>
      <c r="H85" s="251">
        <f t="shared" si="3"/>
        <v>0.02</v>
      </c>
      <c r="K85" s="30"/>
      <c r="N85" s="34"/>
      <c r="O85" s="21"/>
      <c r="P85" s="30"/>
      <c r="Q85" s="30"/>
      <c r="R85" s="30"/>
      <c r="S85" s="30"/>
      <c r="T85" s="30"/>
      <c r="U85" s="30"/>
      <c r="V85" s="30"/>
      <c r="W85" s="30"/>
    </row>
    <row r="86" spans="1:23" s="29" customFormat="1" ht="13.5" customHeight="1" x14ac:dyDescent="0.25">
      <c r="A86" s="413"/>
      <c r="B86" s="418"/>
      <c r="C86" s="466" t="s">
        <v>18</v>
      </c>
      <c r="D86" s="466"/>
      <c r="E86" s="421"/>
      <c r="F86" s="36">
        <v>4</v>
      </c>
      <c r="G86" s="254">
        <v>0.77</v>
      </c>
      <c r="H86" s="251">
        <f t="shared" si="3"/>
        <v>0.05</v>
      </c>
      <c r="K86" s="30"/>
      <c r="N86" s="34"/>
      <c r="O86" s="21"/>
      <c r="P86" s="30"/>
      <c r="Q86" s="30"/>
      <c r="R86" s="30"/>
      <c r="S86" s="30"/>
      <c r="T86" s="30"/>
      <c r="U86" s="30"/>
      <c r="V86" s="30"/>
      <c r="W86" s="30"/>
    </row>
    <row r="87" spans="1:23" s="32" customFormat="1" ht="15.75" customHeight="1" x14ac:dyDescent="0.25">
      <c r="A87" s="411" t="s">
        <v>33</v>
      </c>
      <c r="B87" s="416" t="s">
        <v>257</v>
      </c>
      <c r="C87" s="445" t="s">
        <v>171</v>
      </c>
      <c r="D87" s="445"/>
      <c r="E87" s="492" t="s">
        <v>180</v>
      </c>
      <c r="F87" s="33">
        <v>54</v>
      </c>
      <c r="G87" s="254">
        <v>0.77</v>
      </c>
      <c r="H87" s="251">
        <f t="shared" si="3"/>
        <v>0.69</v>
      </c>
      <c r="K87" s="31"/>
      <c r="N87" s="34"/>
      <c r="O87" s="21"/>
      <c r="P87" s="31"/>
      <c r="Q87" s="31"/>
      <c r="R87" s="31"/>
      <c r="S87" s="31"/>
      <c r="T87" s="31"/>
      <c r="U87" s="31"/>
      <c r="V87" s="31"/>
      <c r="W87" s="31"/>
    </row>
    <row r="88" spans="1:23" s="68" customFormat="1" ht="15" customHeight="1" x14ac:dyDescent="0.25">
      <c r="A88" s="412"/>
      <c r="B88" s="417"/>
      <c r="C88" s="446" t="s">
        <v>173</v>
      </c>
      <c r="D88" s="446"/>
      <c r="E88" s="493"/>
      <c r="F88" s="33">
        <v>2</v>
      </c>
      <c r="G88" s="254">
        <v>0.77</v>
      </c>
      <c r="H88" s="251">
        <f t="shared" si="3"/>
        <v>0.03</v>
      </c>
      <c r="K88" s="69"/>
      <c r="N88" s="79"/>
      <c r="O88" s="21"/>
      <c r="P88" s="69"/>
      <c r="Q88" s="69"/>
      <c r="R88" s="69"/>
      <c r="S88" s="69"/>
      <c r="T88" s="69"/>
      <c r="U88" s="69"/>
      <c r="V88" s="69"/>
      <c r="W88" s="69"/>
    </row>
    <row r="89" spans="1:23" s="68" customFormat="1" ht="15.75" customHeight="1" x14ac:dyDescent="0.25">
      <c r="A89" s="412"/>
      <c r="B89" s="417"/>
      <c r="C89" s="445" t="s">
        <v>172</v>
      </c>
      <c r="D89" s="445"/>
      <c r="E89" s="493"/>
      <c r="F89" s="33">
        <v>47.5</v>
      </c>
      <c r="G89" s="254">
        <v>0.77</v>
      </c>
      <c r="H89" s="251">
        <f t="shared" si="3"/>
        <v>0.61</v>
      </c>
      <c r="K89" s="69"/>
      <c r="N89" s="79"/>
      <c r="O89" s="21"/>
      <c r="P89" s="69"/>
      <c r="Q89" s="69"/>
      <c r="R89" s="69"/>
      <c r="S89" s="69"/>
      <c r="T89" s="69"/>
      <c r="U89" s="69"/>
      <c r="V89" s="69"/>
      <c r="W89" s="69"/>
    </row>
    <row r="90" spans="1:23" s="32" customFormat="1" ht="15.75" x14ac:dyDescent="0.25">
      <c r="A90" s="413"/>
      <c r="B90" s="418"/>
      <c r="C90" s="447" t="s">
        <v>174</v>
      </c>
      <c r="D90" s="447"/>
      <c r="E90" s="494"/>
      <c r="F90" s="33">
        <v>0.7</v>
      </c>
      <c r="G90" s="254">
        <v>0.77</v>
      </c>
      <c r="H90" s="251">
        <f t="shared" si="3"/>
        <v>0.01</v>
      </c>
      <c r="K90" s="31"/>
      <c r="N90" s="34"/>
      <c r="O90" s="21"/>
      <c r="P90" s="31"/>
      <c r="Q90" s="31"/>
      <c r="R90" s="31"/>
      <c r="S90" s="31"/>
      <c r="T90" s="31"/>
      <c r="U90" s="31"/>
      <c r="V90" s="31"/>
      <c r="W90" s="31"/>
    </row>
    <row r="91" spans="1:23" s="32" customFormat="1" ht="15.75" customHeight="1" x14ac:dyDescent="0.25">
      <c r="A91" s="422" t="s">
        <v>34</v>
      </c>
      <c r="B91" s="426" t="s">
        <v>165</v>
      </c>
      <c r="C91" s="452" t="s">
        <v>258</v>
      </c>
      <c r="D91" s="452"/>
      <c r="E91" s="383" t="s">
        <v>180</v>
      </c>
      <c r="F91" s="33">
        <v>11.4</v>
      </c>
      <c r="G91" s="254">
        <v>0.77</v>
      </c>
      <c r="H91" s="251">
        <f t="shared" si="3"/>
        <v>0.15</v>
      </c>
      <c r="K91" s="31"/>
      <c r="N91" s="34"/>
      <c r="O91" s="21"/>
      <c r="P91" s="31"/>
      <c r="Q91" s="31"/>
      <c r="R91" s="31"/>
      <c r="S91" s="31"/>
      <c r="T91" s="31"/>
      <c r="U91" s="31"/>
      <c r="V91" s="31"/>
      <c r="W91" s="31"/>
    </row>
    <row r="92" spans="1:23" s="32" customFormat="1" ht="24" customHeight="1" x14ac:dyDescent="0.25">
      <c r="A92" s="422"/>
      <c r="B92" s="426"/>
      <c r="C92" s="447" t="s">
        <v>259</v>
      </c>
      <c r="D92" s="447"/>
      <c r="E92" s="383"/>
      <c r="F92" s="33">
        <v>23.4</v>
      </c>
      <c r="G92" s="254">
        <v>0.77</v>
      </c>
      <c r="H92" s="251">
        <f t="shared" si="3"/>
        <v>0.3</v>
      </c>
      <c r="K92" s="31"/>
      <c r="N92" s="34"/>
      <c r="O92" s="21"/>
      <c r="P92" s="31"/>
      <c r="Q92" s="31"/>
      <c r="R92" s="31"/>
      <c r="S92" s="31"/>
      <c r="T92" s="31"/>
      <c r="U92" s="31"/>
      <c r="V92" s="31"/>
      <c r="W92" s="31"/>
    </row>
    <row r="93" spans="1:23" s="68" customFormat="1" ht="33" customHeight="1" x14ac:dyDescent="0.25">
      <c r="A93" s="103" t="s">
        <v>35</v>
      </c>
      <c r="B93" s="433" t="s">
        <v>160</v>
      </c>
      <c r="C93" s="434"/>
      <c r="D93" s="435"/>
      <c r="E93" s="11" t="s">
        <v>180</v>
      </c>
      <c r="F93" s="77">
        <v>56.4</v>
      </c>
      <c r="G93" s="254">
        <v>0.77</v>
      </c>
      <c r="H93" s="251">
        <f t="shared" si="3"/>
        <v>0.72</v>
      </c>
      <c r="K93" s="69"/>
      <c r="N93" s="79"/>
      <c r="O93" s="21"/>
      <c r="P93" s="69"/>
      <c r="Q93" s="69"/>
      <c r="R93" s="69"/>
      <c r="S93" s="69"/>
      <c r="T93" s="69"/>
      <c r="U93" s="69"/>
      <c r="V93" s="69"/>
      <c r="W93" s="69"/>
    </row>
    <row r="94" spans="1:23" s="68" customFormat="1" ht="14.25" customHeight="1" x14ac:dyDescent="0.25">
      <c r="A94" s="496" t="s">
        <v>263</v>
      </c>
      <c r="B94" s="497"/>
      <c r="C94" s="497"/>
      <c r="D94" s="497"/>
      <c r="E94" s="497"/>
      <c r="F94" s="497"/>
      <c r="G94" s="497"/>
      <c r="H94" s="498"/>
      <c r="K94" s="69"/>
      <c r="N94" s="79"/>
      <c r="O94" s="21"/>
      <c r="P94" s="69"/>
      <c r="Q94" s="69"/>
      <c r="R94" s="69"/>
      <c r="S94" s="69"/>
      <c r="T94" s="69"/>
      <c r="U94" s="69"/>
      <c r="V94" s="69"/>
      <c r="W94" s="69"/>
    </row>
    <row r="95" spans="1:23" s="32" customFormat="1" ht="15.75" x14ac:dyDescent="0.25">
      <c r="A95" s="55" t="s">
        <v>264</v>
      </c>
      <c r="B95" s="436" t="s">
        <v>261</v>
      </c>
      <c r="C95" s="437"/>
      <c r="D95" s="438"/>
      <c r="E95" s="74" t="s">
        <v>180</v>
      </c>
      <c r="F95" s="11">
        <v>85.2</v>
      </c>
      <c r="G95" s="254">
        <v>0.77</v>
      </c>
      <c r="H95" s="251">
        <f t="shared" ref="H95:H97" si="4">ROUND((F95/60)*G95,2)</f>
        <v>1.0900000000000001</v>
      </c>
      <c r="K95" s="31"/>
      <c r="N95" s="34"/>
      <c r="O95" s="21"/>
      <c r="P95" s="31"/>
      <c r="Q95" s="31"/>
      <c r="R95" s="31"/>
      <c r="S95" s="31"/>
      <c r="T95" s="31"/>
      <c r="U95" s="31"/>
      <c r="V95" s="31"/>
      <c r="W95" s="31"/>
    </row>
    <row r="96" spans="1:23" ht="15.75" customHeight="1" x14ac:dyDescent="0.25">
      <c r="A96" s="102" t="s">
        <v>265</v>
      </c>
      <c r="B96" s="499" t="s">
        <v>260</v>
      </c>
      <c r="C96" s="499"/>
      <c r="D96" s="499"/>
      <c r="E96" s="74" t="s">
        <v>180</v>
      </c>
      <c r="F96" s="71">
        <v>33</v>
      </c>
      <c r="G96" s="254">
        <v>0.77</v>
      </c>
      <c r="H96" s="251">
        <f t="shared" si="4"/>
        <v>0.42</v>
      </c>
      <c r="I96" s="23"/>
      <c r="J96" s="23"/>
      <c r="K96" s="407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407"/>
    </row>
    <row r="97" spans="1:23" ht="18" customHeight="1" x14ac:dyDescent="0.25">
      <c r="A97" s="55" t="s">
        <v>38</v>
      </c>
      <c r="B97" s="439" t="s">
        <v>262</v>
      </c>
      <c r="C97" s="440"/>
      <c r="D97" s="441"/>
      <c r="E97" s="77" t="s">
        <v>180</v>
      </c>
      <c r="F97" s="75">
        <v>118.2</v>
      </c>
      <c r="G97" s="254">
        <v>0.77</v>
      </c>
      <c r="H97" s="251">
        <f t="shared" si="4"/>
        <v>1.52</v>
      </c>
      <c r="I97" s="23"/>
      <c r="J97" s="23"/>
      <c r="K97" s="407"/>
      <c r="L97" s="407"/>
      <c r="M97" s="407"/>
      <c r="N97" s="407"/>
      <c r="O97" s="407"/>
      <c r="P97" s="407"/>
      <c r="Q97" s="407"/>
      <c r="R97" s="407"/>
      <c r="S97" s="407"/>
      <c r="T97" s="407"/>
      <c r="U97" s="407"/>
      <c r="V97" s="407"/>
      <c r="W97" s="407"/>
    </row>
    <row r="98" spans="1:23" s="54" customFormat="1" ht="17.25" customHeight="1" x14ac:dyDescent="0.25">
      <c r="A98" s="55" t="s">
        <v>39</v>
      </c>
      <c r="B98" s="433" t="s">
        <v>266</v>
      </c>
      <c r="C98" s="434"/>
      <c r="D98" s="434"/>
      <c r="E98" s="434"/>
      <c r="F98" s="434"/>
      <c r="G98" s="434"/>
      <c r="H98" s="435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</row>
    <row r="99" spans="1:23" s="32" customFormat="1" ht="15.75" x14ac:dyDescent="0.25">
      <c r="A99" s="55" t="s">
        <v>267</v>
      </c>
      <c r="B99" s="427" t="s">
        <v>268</v>
      </c>
      <c r="C99" s="428"/>
      <c r="D99" s="429"/>
      <c r="E99" s="76" t="s">
        <v>180</v>
      </c>
      <c r="F99" s="11">
        <v>54</v>
      </c>
      <c r="G99" s="254">
        <v>0.77</v>
      </c>
      <c r="H99" s="251">
        <f t="shared" ref="H99:H101" si="5">ROUND((F99/60)*G99,2)</f>
        <v>0.69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</row>
    <row r="100" spans="1:23" s="66" customFormat="1" ht="24" customHeight="1" x14ac:dyDescent="0.25">
      <c r="A100" s="422" t="s">
        <v>269</v>
      </c>
      <c r="B100" s="495" t="s">
        <v>137</v>
      </c>
      <c r="C100" s="446" t="s">
        <v>270</v>
      </c>
      <c r="D100" s="446"/>
      <c r="E100" s="384" t="s">
        <v>180</v>
      </c>
      <c r="F100" s="11">
        <v>7</v>
      </c>
      <c r="G100" s="254">
        <v>0.77</v>
      </c>
      <c r="H100" s="251">
        <f t="shared" si="5"/>
        <v>0.09</v>
      </c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</row>
    <row r="101" spans="1:23" ht="25.5" customHeight="1" x14ac:dyDescent="0.25">
      <c r="A101" s="422"/>
      <c r="B101" s="495"/>
      <c r="C101" s="446" t="s">
        <v>271</v>
      </c>
      <c r="D101" s="446"/>
      <c r="E101" s="384"/>
      <c r="F101" s="11">
        <v>18</v>
      </c>
      <c r="G101" s="254">
        <v>0.77</v>
      </c>
      <c r="H101" s="251">
        <f t="shared" si="5"/>
        <v>0.23</v>
      </c>
      <c r="I101" s="23"/>
      <c r="J101" s="23"/>
      <c r="K101" s="407"/>
      <c r="L101" s="407"/>
      <c r="M101" s="407"/>
      <c r="N101" s="407"/>
      <c r="O101" s="407"/>
      <c r="P101" s="407"/>
      <c r="Q101" s="407"/>
      <c r="R101" s="407"/>
      <c r="S101" s="407"/>
      <c r="T101" s="407"/>
      <c r="U101" s="407"/>
      <c r="V101" s="407"/>
      <c r="W101" s="407"/>
    </row>
    <row r="102" spans="1:23" ht="21" customHeight="1" x14ac:dyDescent="0.25">
      <c r="A102" s="314" t="s">
        <v>40</v>
      </c>
      <c r="B102" s="323" t="s">
        <v>57</v>
      </c>
      <c r="C102" s="500" t="s">
        <v>401</v>
      </c>
      <c r="D102" s="501"/>
      <c r="E102" s="335" t="s">
        <v>403</v>
      </c>
      <c r="F102" s="119">
        <v>7.8</v>
      </c>
      <c r="G102" s="266">
        <v>0.77</v>
      </c>
      <c r="H102" s="266">
        <f t="shared" ref="H102:H106" si="6">ROUND((F102/60)*G102,2)</f>
        <v>0.1</v>
      </c>
    </row>
    <row r="103" spans="1:23" ht="14.25" customHeight="1" x14ac:dyDescent="0.25">
      <c r="A103" s="314"/>
      <c r="B103" s="325"/>
      <c r="C103" s="502" t="s">
        <v>402</v>
      </c>
      <c r="D103" s="503"/>
      <c r="E103" s="336"/>
      <c r="F103" s="119">
        <v>12.6</v>
      </c>
      <c r="G103" s="266">
        <v>0.77</v>
      </c>
      <c r="H103" s="266">
        <f t="shared" si="6"/>
        <v>0.16</v>
      </c>
    </row>
    <row r="104" spans="1:23" ht="15" customHeight="1" x14ac:dyDescent="0.25">
      <c r="A104" s="265" t="s">
        <v>673</v>
      </c>
      <c r="B104" s="330" t="s">
        <v>404</v>
      </c>
      <c r="C104" s="504"/>
      <c r="D104" s="331"/>
      <c r="E104" s="210" t="s">
        <v>68</v>
      </c>
      <c r="F104" s="119">
        <v>10.8</v>
      </c>
      <c r="G104" s="266">
        <v>0.77</v>
      </c>
      <c r="H104" s="266">
        <f t="shared" si="6"/>
        <v>0.14000000000000001</v>
      </c>
    </row>
    <row r="105" spans="1:23" ht="18.75" customHeight="1" x14ac:dyDescent="0.25">
      <c r="A105" s="314" t="s">
        <v>41</v>
      </c>
      <c r="B105" s="323" t="s">
        <v>416</v>
      </c>
      <c r="C105" s="505" t="s">
        <v>58</v>
      </c>
      <c r="D105" s="506"/>
      <c r="E105" s="335" t="s">
        <v>68</v>
      </c>
      <c r="F105" s="119">
        <v>50.4</v>
      </c>
      <c r="G105" s="266">
        <v>0.77</v>
      </c>
      <c r="H105" s="266">
        <f t="shared" si="6"/>
        <v>0.65</v>
      </c>
    </row>
    <row r="106" spans="1:23" ht="25.5" customHeight="1" x14ac:dyDescent="0.25">
      <c r="A106" s="314"/>
      <c r="B106" s="325"/>
      <c r="C106" s="507" t="s">
        <v>59</v>
      </c>
      <c r="D106" s="508"/>
      <c r="E106" s="336"/>
      <c r="F106" s="119">
        <v>25.2</v>
      </c>
      <c r="G106" s="266">
        <v>0.77</v>
      </c>
      <c r="H106" s="266">
        <f t="shared" si="6"/>
        <v>0.32</v>
      </c>
    </row>
  </sheetData>
  <mergeCells count="176">
    <mergeCell ref="A102:A103"/>
    <mergeCell ref="B102:B103"/>
    <mergeCell ref="A105:A106"/>
    <mergeCell ref="B105:B106"/>
    <mergeCell ref="E102:E103"/>
    <mergeCell ref="E105:E106"/>
    <mergeCell ref="C102:D102"/>
    <mergeCell ref="C103:D103"/>
    <mergeCell ref="B104:D104"/>
    <mergeCell ref="C105:D105"/>
    <mergeCell ref="C106:D106"/>
    <mergeCell ref="C101:D101"/>
    <mergeCell ref="B100:B101"/>
    <mergeCell ref="A100:A101"/>
    <mergeCell ref="E100:E101"/>
    <mergeCell ref="A94:H94"/>
    <mergeCell ref="B96:D96"/>
    <mergeCell ref="B98:H98"/>
    <mergeCell ref="B99:D99"/>
    <mergeCell ref="C100:D100"/>
    <mergeCell ref="B87:B90"/>
    <mergeCell ref="E87:E90"/>
    <mergeCell ref="C91:D91"/>
    <mergeCell ref="C92:D92"/>
    <mergeCell ref="B91:B92"/>
    <mergeCell ref="E82:E83"/>
    <mergeCell ref="C84:D84"/>
    <mergeCell ref="C85:D85"/>
    <mergeCell ref="C86:D86"/>
    <mergeCell ref="C87:D87"/>
    <mergeCell ref="C88:D88"/>
    <mergeCell ref="C89:D89"/>
    <mergeCell ref="C90:D90"/>
    <mergeCell ref="C69:D69"/>
    <mergeCell ref="C81:D81"/>
    <mergeCell ref="C82:D82"/>
    <mergeCell ref="C83:D83"/>
    <mergeCell ref="B82:B83"/>
    <mergeCell ref="A82:A83"/>
    <mergeCell ref="E70:E73"/>
    <mergeCell ref="C74:D74"/>
    <mergeCell ref="C75:D75"/>
    <mergeCell ref="B74:B75"/>
    <mergeCell ref="A74:A75"/>
    <mergeCell ref="E74:E75"/>
    <mergeCell ref="A76:A79"/>
    <mergeCell ref="A80:A81"/>
    <mergeCell ref="A61:A64"/>
    <mergeCell ref="B61:B64"/>
    <mergeCell ref="E61:E64"/>
    <mergeCell ref="B65:D65"/>
    <mergeCell ref="A54:A56"/>
    <mergeCell ref="E54:E56"/>
    <mergeCell ref="C57:C58"/>
    <mergeCell ref="C59:C60"/>
    <mergeCell ref="C61:C62"/>
    <mergeCell ref="C54:D54"/>
    <mergeCell ref="C55:D55"/>
    <mergeCell ref="C56:D56"/>
    <mergeCell ref="B54:B56"/>
    <mergeCell ref="E57:E60"/>
    <mergeCell ref="C63:C64"/>
    <mergeCell ref="C50:D50"/>
    <mergeCell ref="C51:D51"/>
    <mergeCell ref="C52:D52"/>
    <mergeCell ref="C53:D53"/>
    <mergeCell ref="E41:E44"/>
    <mergeCell ref="B45:B46"/>
    <mergeCell ref="A45:A46"/>
    <mergeCell ref="E45:E46"/>
    <mergeCell ref="B47:D47"/>
    <mergeCell ref="C45:D45"/>
    <mergeCell ref="C46:D46"/>
    <mergeCell ref="B41:B44"/>
    <mergeCell ref="A41:A44"/>
    <mergeCell ref="C41:D41"/>
    <mergeCell ref="C42:D42"/>
    <mergeCell ref="C43:D43"/>
    <mergeCell ref="C44:D44"/>
    <mergeCell ref="E48:E50"/>
    <mergeCell ref="B48:B51"/>
    <mergeCell ref="B52:B53"/>
    <mergeCell ref="E52:E53"/>
    <mergeCell ref="C48:D48"/>
    <mergeCell ref="C49:D49"/>
    <mergeCell ref="B31:H31"/>
    <mergeCell ref="B34:D34"/>
    <mergeCell ref="B35:B38"/>
    <mergeCell ref="A35:A38"/>
    <mergeCell ref="E35:E38"/>
    <mergeCell ref="C26:D26"/>
    <mergeCell ref="C27:D27"/>
    <mergeCell ref="C28:D28"/>
    <mergeCell ref="C29:D29"/>
    <mergeCell ref="C30:D30"/>
    <mergeCell ref="C32:D32"/>
    <mergeCell ref="C35:D35"/>
    <mergeCell ref="C36:D36"/>
    <mergeCell ref="C37:D37"/>
    <mergeCell ref="C38:D38"/>
    <mergeCell ref="B24:D24"/>
    <mergeCell ref="B26:B30"/>
    <mergeCell ref="E26:E28"/>
    <mergeCell ref="E29:E30"/>
    <mergeCell ref="C25:D25"/>
    <mergeCell ref="B14:B17"/>
    <mergeCell ref="B19:B22"/>
    <mergeCell ref="D10:D11"/>
    <mergeCell ref="B23:D23"/>
    <mergeCell ref="A18:H18"/>
    <mergeCell ref="C14:D14"/>
    <mergeCell ref="C15:D15"/>
    <mergeCell ref="C16:D16"/>
    <mergeCell ref="C17:D17"/>
    <mergeCell ref="C19:D19"/>
    <mergeCell ref="C20:D20"/>
    <mergeCell ref="C21:D21"/>
    <mergeCell ref="C22:D22"/>
    <mergeCell ref="A26:A30"/>
    <mergeCell ref="K96:W96"/>
    <mergeCell ref="E66:E69"/>
    <mergeCell ref="E76:E79"/>
    <mergeCell ref="K97:W97"/>
    <mergeCell ref="E80:E81"/>
    <mergeCell ref="B93:D93"/>
    <mergeCell ref="B95:D95"/>
    <mergeCell ref="E91:E92"/>
    <mergeCell ref="B97:D97"/>
    <mergeCell ref="B76:B79"/>
    <mergeCell ref="C76:D76"/>
    <mergeCell ref="C77:D77"/>
    <mergeCell ref="C78:D78"/>
    <mergeCell ref="C79:D79"/>
    <mergeCell ref="B80:B81"/>
    <mergeCell ref="C80:D80"/>
    <mergeCell ref="B66:B69"/>
    <mergeCell ref="C70:D70"/>
    <mergeCell ref="C71:D71"/>
    <mergeCell ref="C72:D72"/>
    <mergeCell ref="C73:D73"/>
    <mergeCell ref="C66:D66"/>
    <mergeCell ref="C68:D68"/>
    <mergeCell ref="C67:D67"/>
    <mergeCell ref="K10:W10"/>
    <mergeCell ref="K11:W11"/>
    <mergeCell ref="K12:W12"/>
    <mergeCell ref="K101:W101"/>
    <mergeCell ref="N39:N52"/>
    <mergeCell ref="B13:H13"/>
    <mergeCell ref="K13:W13"/>
    <mergeCell ref="E14:E17"/>
    <mergeCell ref="A70:A73"/>
    <mergeCell ref="A66:A69"/>
    <mergeCell ref="K14:W14"/>
    <mergeCell ref="K17:W17"/>
    <mergeCell ref="A52:A53"/>
    <mergeCell ref="B33:D33"/>
    <mergeCell ref="B84:B86"/>
    <mergeCell ref="A84:A86"/>
    <mergeCell ref="E84:E86"/>
    <mergeCell ref="A87:A90"/>
    <mergeCell ref="A91:A92"/>
    <mergeCell ref="A57:A60"/>
    <mergeCell ref="A48:A51"/>
    <mergeCell ref="B70:B73"/>
    <mergeCell ref="B57:B60"/>
    <mergeCell ref="B40:D40"/>
    <mergeCell ref="A5:H9"/>
    <mergeCell ref="B10:B11"/>
    <mergeCell ref="E10:E11"/>
    <mergeCell ref="F10:F11"/>
    <mergeCell ref="G10:G11"/>
    <mergeCell ref="H10:H11"/>
    <mergeCell ref="E19:E22"/>
    <mergeCell ref="A19:A22"/>
    <mergeCell ref="A14:A1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3" manualBreakCount="3">
    <brk id="31" max="16383" man="1"/>
    <brk id="60" max="22" man="1"/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5"/>
  <sheetViews>
    <sheetView view="pageBreakPreview" zoomScaleNormal="100" zoomScaleSheetLayoutView="100" workbookViewId="0">
      <selection activeCell="B13" sqref="B13:B16"/>
    </sheetView>
  </sheetViews>
  <sheetFormatPr defaultRowHeight="15" x14ac:dyDescent="0.25"/>
  <cols>
    <col min="1" max="1" width="6.5703125" customWidth="1"/>
    <col min="2" max="2" width="40.7109375" customWidth="1"/>
    <col min="3" max="3" width="20.28515625" bestFit="1" customWidth="1"/>
    <col min="4" max="4" width="20.7109375" customWidth="1"/>
    <col min="5" max="5" width="10.28515625" customWidth="1"/>
    <col min="6" max="6" width="10.5703125" customWidth="1"/>
    <col min="7" max="7" width="10.140625" customWidth="1"/>
    <col min="8" max="8" width="9.7109375" customWidth="1"/>
    <col min="9" max="9" width="1.42578125" customWidth="1"/>
  </cols>
  <sheetData>
    <row r="1" spans="1:9" s="130" customFormat="1" ht="18.75" x14ac:dyDescent="0.3">
      <c r="D1" s="14" t="s">
        <v>667</v>
      </c>
      <c r="F1" s="14"/>
      <c r="G1" s="14"/>
      <c r="H1" s="14"/>
    </row>
    <row r="2" spans="1:9" s="130" customFormat="1" ht="18.75" x14ac:dyDescent="0.3">
      <c r="D2" s="523" t="s">
        <v>698</v>
      </c>
      <c r="E2" s="523"/>
      <c r="F2" s="523"/>
      <c r="G2" s="523"/>
      <c r="H2" s="523"/>
    </row>
    <row r="3" spans="1:9" s="130" customFormat="1" ht="18.75" x14ac:dyDescent="0.3">
      <c r="E3" s="14"/>
      <c r="F3" s="14"/>
      <c r="G3" s="14"/>
      <c r="H3" s="14"/>
    </row>
    <row r="4" spans="1:9" s="130" customFormat="1" ht="15" customHeight="1" x14ac:dyDescent="0.25">
      <c r="A4" s="527" t="s">
        <v>669</v>
      </c>
      <c r="B4" s="527"/>
      <c r="C4" s="527"/>
      <c r="D4" s="527"/>
      <c r="E4" s="527"/>
      <c r="F4" s="527"/>
      <c r="G4" s="527"/>
      <c r="H4" s="527"/>
      <c r="I4" s="527"/>
    </row>
    <row r="5" spans="1:9" s="130" customFormat="1" ht="15" customHeight="1" x14ac:dyDescent="0.25">
      <c r="A5" s="527"/>
      <c r="B5" s="527"/>
      <c r="C5" s="527"/>
      <c r="D5" s="527"/>
      <c r="E5" s="527"/>
      <c r="F5" s="527"/>
      <c r="G5" s="527"/>
      <c r="H5" s="527"/>
      <c r="I5" s="527"/>
    </row>
    <row r="6" spans="1:9" s="130" customFormat="1" ht="15" customHeight="1" x14ac:dyDescent="0.25">
      <c r="A6" s="527"/>
      <c r="B6" s="527"/>
      <c r="C6" s="527"/>
      <c r="D6" s="527"/>
      <c r="E6" s="527"/>
      <c r="F6" s="527"/>
      <c r="G6" s="527"/>
      <c r="H6" s="527"/>
      <c r="I6" s="527"/>
    </row>
    <row r="7" spans="1:9" s="130" customFormat="1" ht="12.75" customHeight="1" x14ac:dyDescent="0.25">
      <c r="A7" s="527"/>
      <c r="B7" s="527"/>
      <c r="C7" s="527"/>
      <c r="D7" s="527"/>
      <c r="E7" s="527"/>
      <c r="F7" s="527"/>
      <c r="G7" s="527"/>
      <c r="H7" s="527"/>
      <c r="I7" s="527"/>
    </row>
    <row r="8" spans="1:9" s="130" customFormat="1" ht="12.75" customHeight="1" x14ac:dyDescent="0.25">
      <c r="A8" s="191"/>
      <c r="B8" s="191"/>
      <c r="C8" s="191"/>
      <c r="D8" s="191"/>
      <c r="E8" s="524"/>
      <c r="F8" s="525"/>
      <c r="G8" s="528">
        <v>46054</v>
      </c>
      <c r="H8" s="529"/>
      <c r="I8" s="529"/>
    </row>
    <row r="9" spans="1:9" x14ac:dyDescent="0.25">
      <c r="A9" s="1" t="s">
        <v>3</v>
      </c>
      <c r="B9" s="394" t="s">
        <v>0</v>
      </c>
      <c r="C9" s="394" t="s">
        <v>179</v>
      </c>
      <c r="D9" s="456"/>
      <c r="E9" s="396" t="s">
        <v>111</v>
      </c>
      <c r="F9" s="398" t="s">
        <v>176</v>
      </c>
      <c r="G9" s="398" t="s">
        <v>663</v>
      </c>
      <c r="H9" s="400" t="s">
        <v>169</v>
      </c>
    </row>
    <row r="10" spans="1:9" ht="21.75" customHeight="1" x14ac:dyDescent="0.25">
      <c r="A10" s="41" t="s">
        <v>2</v>
      </c>
      <c r="B10" s="395"/>
      <c r="C10" s="395"/>
      <c r="D10" s="457"/>
      <c r="E10" s="397"/>
      <c r="F10" s="399"/>
      <c r="G10" s="399"/>
      <c r="H10" s="401"/>
    </row>
    <row r="11" spans="1:9" ht="15.75" x14ac:dyDescent="0.25">
      <c r="A11" s="86">
        <v>1</v>
      </c>
      <c r="B11" s="39">
        <v>2</v>
      </c>
      <c r="C11" s="99"/>
      <c r="D11" s="40"/>
      <c r="E11" s="4">
        <v>3</v>
      </c>
      <c r="F11" s="86">
        <v>4</v>
      </c>
      <c r="G11" s="86">
        <v>5</v>
      </c>
      <c r="H11" s="86">
        <v>6</v>
      </c>
    </row>
    <row r="12" spans="1:9" ht="15.75" x14ac:dyDescent="0.25">
      <c r="A12" s="160" t="s">
        <v>1</v>
      </c>
      <c r="B12" s="409" t="s">
        <v>177</v>
      </c>
      <c r="C12" s="410"/>
      <c r="D12" s="410"/>
      <c r="E12" s="410"/>
      <c r="F12" s="410"/>
      <c r="G12" s="410"/>
      <c r="H12" s="526"/>
    </row>
    <row r="13" spans="1:9" ht="15.75" x14ac:dyDescent="0.25">
      <c r="A13" s="406" t="s">
        <v>27</v>
      </c>
      <c r="B13" s="295" t="s">
        <v>175</v>
      </c>
      <c r="C13" s="445" t="s">
        <v>171</v>
      </c>
      <c r="D13" s="445"/>
      <c r="E13" s="402" t="s">
        <v>62</v>
      </c>
      <c r="F13" s="11">
        <v>40</v>
      </c>
      <c r="G13" s="97">
        <v>18.37</v>
      </c>
      <c r="H13" s="97">
        <f>ROUND((F13/60)*G13,2)</f>
        <v>12.25</v>
      </c>
    </row>
    <row r="14" spans="1:9" ht="15.75" x14ac:dyDescent="0.25">
      <c r="A14" s="406"/>
      <c r="B14" s="455"/>
      <c r="C14" s="446" t="s">
        <v>173</v>
      </c>
      <c r="D14" s="446"/>
      <c r="E14" s="403"/>
      <c r="F14" s="11">
        <v>2</v>
      </c>
      <c r="G14" s="97">
        <v>18.37</v>
      </c>
      <c r="H14" s="97">
        <f t="shared" ref="H14:H16" si="0">ROUND((F14/60)*G14,2)</f>
        <v>0.61</v>
      </c>
    </row>
    <row r="15" spans="1:9" ht="15.75" x14ac:dyDescent="0.25">
      <c r="A15" s="406"/>
      <c r="B15" s="455"/>
      <c r="C15" s="445" t="s">
        <v>172</v>
      </c>
      <c r="D15" s="445"/>
      <c r="E15" s="403"/>
      <c r="F15" s="11">
        <v>33.5</v>
      </c>
      <c r="G15" s="97">
        <v>18.37</v>
      </c>
      <c r="H15" s="97">
        <f t="shared" si="0"/>
        <v>10.26</v>
      </c>
    </row>
    <row r="16" spans="1:9" ht="15.75" x14ac:dyDescent="0.25">
      <c r="A16" s="406"/>
      <c r="B16" s="296"/>
      <c r="C16" s="447" t="s">
        <v>174</v>
      </c>
      <c r="D16" s="447"/>
      <c r="E16" s="404"/>
      <c r="F16" s="11">
        <v>0.7</v>
      </c>
      <c r="G16" s="97">
        <v>18.37</v>
      </c>
      <c r="H16" s="97">
        <f t="shared" si="0"/>
        <v>0.21</v>
      </c>
    </row>
    <row r="17" spans="1:8" ht="15.75" x14ac:dyDescent="0.25">
      <c r="A17" s="458" t="s">
        <v>182</v>
      </c>
      <c r="B17" s="459"/>
      <c r="C17" s="459"/>
      <c r="D17" s="459"/>
      <c r="E17" s="459"/>
      <c r="F17" s="459"/>
      <c r="G17" s="459"/>
      <c r="H17" s="460"/>
    </row>
    <row r="18" spans="1:8" ht="15.75" x14ac:dyDescent="0.25">
      <c r="A18" s="405" t="s">
        <v>183</v>
      </c>
      <c r="B18" s="442" t="s">
        <v>178</v>
      </c>
      <c r="C18" s="445" t="s">
        <v>171</v>
      </c>
      <c r="D18" s="445"/>
      <c r="E18" s="402" t="s">
        <v>180</v>
      </c>
      <c r="F18" s="11">
        <v>46.8</v>
      </c>
      <c r="G18" s="97">
        <v>18.37</v>
      </c>
      <c r="H18" s="97">
        <f t="shared" ref="H18:H29" si="1">ROUND((F18/60)*G18,2)</f>
        <v>14.33</v>
      </c>
    </row>
    <row r="19" spans="1:8" ht="15.75" x14ac:dyDescent="0.25">
      <c r="A19" s="405"/>
      <c r="B19" s="443"/>
      <c r="C19" s="446" t="s">
        <v>173</v>
      </c>
      <c r="D19" s="446"/>
      <c r="E19" s="403"/>
      <c r="F19" s="40">
        <v>2</v>
      </c>
      <c r="G19" s="97">
        <v>18.37</v>
      </c>
      <c r="H19" s="97">
        <f t="shared" si="1"/>
        <v>0.61</v>
      </c>
    </row>
    <row r="20" spans="1:8" ht="15.75" x14ac:dyDescent="0.25">
      <c r="A20" s="405"/>
      <c r="B20" s="443"/>
      <c r="C20" s="445" t="s">
        <v>172</v>
      </c>
      <c r="D20" s="445"/>
      <c r="E20" s="403"/>
      <c r="F20" s="40">
        <v>40.299999999999997</v>
      </c>
      <c r="G20" s="97">
        <v>18.37</v>
      </c>
      <c r="H20" s="97">
        <f t="shared" si="1"/>
        <v>12.34</v>
      </c>
    </row>
    <row r="21" spans="1:8" ht="15.75" x14ac:dyDescent="0.25">
      <c r="A21" s="405"/>
      <c r="B21" s="444"/>
      <c r="C21" s="447" t="s">
        <v>174</v>
      </c>
      <c r="D21" s="447"/>
      <c r="E21" s="404"/>
      <c r="F21" s="40">
        <v>0.7</v>
      </c>
      <c r="G21" s="97">
        <v>18.37</v>
      </c>
      <c r="H21" s="97">
        <f t="shared" si="1"/>
        <v>0.21</v>
      </c>
    </row>
    <row r="22" spans="1:8" ht="15.75" x14ac:dyDescent="0.25">
      <c r="A22" s="7" t="s">
        <v>184</v>
      </c>
      <c r="B22" s="433" t="s">
        <v>153</v>
      </c>
      <c r="C22" s="434"/>
      <c r="D22" s="435"/>
      <c r="E22" s="19" t="s">
        <v>181</v>
      </c>
      <c r="F22" s="40">
        <v>30</v>
      </c>
      <c r="G22" s="97">
        <v>18.37</v>
      </c>
      <c r="H22" s="97">
        <f t="shared" si="1"/>
        <v>9.19</v>
      </c>
    </row>
    <row r="23" spans="1:8" ht="15.75" x14ac:dyDescent="0.25">
      <c r="A23" s="88" t="s">
        <v>185</v>
      </c>
      <c r="B23" s="433" t="s">
        <v>186</v>
      </c>
      <c r="C23" s="434"/>
      <c r="D23" s="435"/>
      <c r="E23" s="19" t="s">
        <v>181</v>
      </c>
      <c r="F23" s="40">
        <v>25</v>
      </c>
      <c r="G23" s="97">
        <v>18.37</v>
      </c>
      <c r="H23" s="97">
        <f t="shared" si="1"/>
        <v>7.65</v>
      </c>
    </row>
    <row r="24" spans="1:8" ht="18" customHeight="1" x14ac:dyDescent="0.25">
      <c r="A24" s="131" t="s">
        <v>29</v>
      </c>
      <c r="B24" s="7" t="s">
        <v>154</v>
      </c>
      <c r="C24" s="454" t="s">
        <v>188</v>
      </c>
      <c r="D24" s="454"/>
      <c r="E24" s="156" t="s">
        <v>187</v>
      </c>
      <c r="F24" s="168">
        <v>13.3</v>
      </c>
      <c r="G24" s="97">
        <v>18.37</v>
      </c>
      <c r="H24" s="97">
        <f t="shared" si="1"/>
        <v>4.07</v>
      </c>
    </row>
    <row r="25" spans="1:8" ht="15.75" x14ac:dyDescent="0.25">
      <c r="A25" s="448" t="s">
        <v>189</v>
      </c>
      <c r="B25" s="416" t="s">
        <v>191</v>
      </c>
      <c r="C25" s="446" t="s">
        <v>190</v>
      </c>
      <c r="D25" s="446"/>
      <c r="E25" s="402" t="s">
        <v>195</v>
      </c>
      <c r="F25" s="40">
        <v>7.2</v>
      </c>
      <c r="G25" s="97">
        <v>18.37</v>
      </c>
      <c r="H25" s="97">
        <f t="shared" si="1"/>
        <v>2.2000000000000002</v>
      </c>
    </row>
    <row r="26" spans="1:8" ht="15.75" x14ac:dyDescent="0.25">
      <c r="A26" s="450"/>
      <c r="B26" s="417"/>
      <c r="C26" s="446" t="s">
        <v>192</v>
      </c>
      <c r="D26" s="446"/>
      <c r="E26" s="403"/>
      <c r="F26" s="40">
        <v>15</v>
      </c>
      <c r="G26" s="97">
        <v>18.37</v>
      </c>
      <c r="H26" s="97">
        <f t="shared" si="1"/>
        <v>4.59</v>
      </c>
    </row>
    <row r="27" spans="1:8" ht="15.75" x14ac:dyDescent="0.25">
      <c r="A27" s="450"/>
      <c r="B27" s="417"/>
      <c r="C27" s="446" t="s">
        <v>193</v>
      </c>
      <c r="D27" s="446"/>
      <c r="E27" s="404"/>
      <c r="F27" s="40">
        <v>24</v>
      </c>
      <c r="G27" s="97">
        <v>18.37</v>
      </c>
      <c r="H27" s="97">
        <f t="shared" si="1"/>
        <v>7.35</v>
      </c>
    </row>
    <row r="28" spans="1:8" ht="15.75" x14ac:dyDescent="0.25">
      <c r="A28" s="450"/>
      <c r="B28" s="417"/>
      <c r="C28" s="446" t="s">
        <v>194</v>
      </c>
      <c r="D28" s="446"/>
      <c r="E28" s="402" t="s">
        <v>196</v>
      </c>
      <c r="F28" s="40">
        <v>16.8</v>
      </c>
      <c r="G28" s="97">
        <v>18.37</v>
      </c>
      <c r="H28" s="97">
        <f t="shared" si="1"/>
        <v>5.14</v>
      </c>
    </row>
    <row r="29" spans="1:8" ht="15.75" x14ac:dyDescent="0.25">
      <c r="A29" s="449"/>
      <c r="B29" s="418"/>
      <c r="C29" s="446" t="s">
        <v>193</v>
      </c>
      <c r="D29" s="446"/>
      <c r="E29" s="404"/>
      <c r="F29" s="40">
        <v>24</v>
      </c>
      <c r="G29" s="97">
        <v>18.37</v>
      </c>
      <c r="H29" s="97">
        <f t="shared" si="1"/>
        <v>7.35</v>
      </c>
    </row>
    <row r="30" spans="1:8" ht="15.75" x14ac:dyDescent="0.25">
      <c r="A30" s="133" t="s">
        <v>197</v>
      </c>
      <c r="B30" s="428" t="s">
        <v>198</v>
      </c>
      <c r="C30" s="428"/>
      <c r="D30" s="428"/>
      <c r="E30" s="428"/>
      <c r="F30" s="428"/>
      <c r="G30" s="428"/>
      <c r="H30" s="429"/>
    </row>
    <row r="31" spans="1:8" ht="24" x14ac:dyDescent="0.25">
      <c r="A31" s="96" t="s">
        <v>199</v>
      </c>
      <c r="B31" s="149" t="s">
        <v>200</v>
      </c>
      <c r="C31" s="452" t="s">
        <v>188</v>
      </c>
      <c r="D31" s="452"/>
      <c r="E31" s="161" t="s">
        <v>187</v>
      </c>
      <c r="F31" s="169">
        <v>12</v>
      </c>
      <c r="G31" s="97">
        <v>18.37</v>
      </c>
      <c r="H31" s="97">
        <f t="shared" ref="H31:H37" si="2">ROUND((F31/60)*G31,2)</f>
        <v>3.67</v>
      </c>
    </row>
    <row r="32" spans="1:8" ht="15.75" x14ac:dyDescent="0.25">
      <c r="A32" s="88" t="s">
        <v>201</v>
      </c>
      <c r="B32" s="520" t="s">
        <v>204</v>
      </c>
      <c r="C32" s="521"/>
      <c r="D32" s="522"/>
      <c r="E32" s="158" t="s">
        <v>202</v>
      </c>
      <c r="F32" s="147">
        <v>12</v>
      </c>
      <c r="G32" s="97">
        <v>18.37</v>
      </c>
      <c r="H32" s="97">
        <f t="shared" si="2"/>
        <v>3.67</v>
      </c>
    </row>
    <row r="33" spans="1:8" ht="15.75" x14ac:dyDescent="0.25">
      <c r="A33" s="88" t="s">
        <v>203</v>
      </c>
      <c r="B33" s="461" t="s">
        <v>205</v>
      </c>
      <c r="C33" s="462"/>
      <c r="D33" s="463"/>
      <c r="E33" s="92" t="s">
        <v>202</v>
      </c>
      <c r="F33" s="86">
        <v>8.4</v>
      </c>
      <c r="G33" s="97">
        <v>18.37</v>
      </c>
      <c r="H33" s="97">
        <f t="shared" si="2"/>
        <v>2.57</v>
      </c>
    </row>
    <row r="34" spans="1:8" ht="15.75" x14ac:dyDescent="0.25">
      <c r="A34" s="464" t="s">
        <v>207</v>
      </c>
      <c r="B34" s="416" t="s">
        <v>206</v>
      </c>
      <c r="C34" s="445" t="s">
        <v>171</v>
      </c>
      <c r="D34" s="445"/>
      <c r="E34" s="402" t="s">
        <v>64</v>
      </c>
      <c r="F34" s="11">
        <v>43.8</v>
      </c>
      <c r="G34" s="97">
        <v>18.37</v>
      </c>
      <c r="H34" s="97">
        <f t="shared" si="2"/>
        <v>13.41</v>
      </c>
    </row>
    <row r="35" spans="1:8" ht="15.75" x14ac:dyDescent="0.25">
      <c r="A35" s="465"/>
      <c r="B35" s="417"/>
      <c r="C35" s="446" t="s">
        <v>173</v>
      </c>
      <c r="D35" s="446"/>
      <c r="E35" s="403"/>
      <c r="F35" s="11">
        <v>2</v>
      </c>
      <c r="G35" s="97">
        <v>18.37</v>
      </c>
      <c r="H35" s="97">
        <f t="shared" si="2"/>
        <v>0.61</v>
      </c>
    </row>
    <row r="36" spans="1:8" ht="15.75" x14ac:dyDescent="0.25">
      <c r="A36" s="465"/>
      <c r="B36" s="417"/>
      <c r="C36" s="445" t="s">
        <v>172</v>
      </c>
      <c r="D36" s="445"/>
      <c r="E36" s="403"/>
      <c r="F36" s="11">
        <v>37.299999999999997</v>
      </c>
      <c r="G36" s="97">
        <v>18.37</v>
      </c>
      <c r="H36" s="97">
        <f t="shared" si="2"/>
        <v>11.42</v>
      </c>
    </row>
    <row r="37" spans="1:8" ht="15.75" x14ac:dyDescent="0.25">
      <c r="A37" s="465"/>
      <c r="B37" s="417"/>
      <c r="C37" s="447" t="s">
        <v>174</v>
      </c>
      <c r="D37" s="447"/>
      <c r="E37" s="403"/>
      <c r="F37" s="170">
        <v>0.7</v>
      </c>
      <c r="G37" s="97">
        <v>18.37</v>
      </c>
      <c r="H37" s="97">
        <f t="shared" si="2"/>
        <v>0.21</v>
      </c>
    </row>
    <row r="38" spans="1:8" ht="15.75" x14ac:dyDescent="0.25">
      <c r="A38" s="133" t="s">
        <v>208</v>
      </c>
      <c r="B38" s="6"/>
      <c r="C38" s="6"/>
      <c r="D38" s="6"/>
      <c r="E38" s="6"/>
      <c r="F38" s="6"/>
      <c r="G38" s="97"/>
      <c r="H38" s="134"/>
    </row>
    <row r="39" spans="1:8" ht="15.75" x14ac:dyDescent="0.25">
      <c r="A39" s="159" t="s">
        <v>209</v>
      </c>
      <c r="B39" s="427" t="s">
        <v>210</v>
      </c>
      <c r="C39" s="428"/>
      <c r="D39" s="429"/>
      <c r="E39" s="93" t="s">
        <v>141</v>
      </c>
      <c r="F39" s="11">
        <v>12</v>
      </c>
      <c r="G39" s="97">
        <v>18.37</v>
      </c>
      <c r="H39" s="97">
        <f t="shared" ref="H39:H92" si="3">ROUND((F39/60)*G39,2)</f>
        <v>3.67</v>
      </c>
    </row>
    <row r="40" spans="1:8" ht="15.75" x14ac:dyDescent="0.25">
      <c r="A40" s="476" t="s">
        <v>214</v>
      </c>
      <c r="B40" s="473" t="s">
        <v>161</v>
      </c>
      <c r="C40" s="477" t="s">
        <v>211</v>
      </c>
      <c r="D40" s="477"/>
      <c r="E40" s="468" t="s">
        <v>68</v>
      </c>
      <c r="F40" s="67">
        <v>0.6</v>
      </c>
      <c r="G40" s="97">
        <v>18.37</v>
      </c>
      <c r="H40" s="97">
        <f t="shared" si="3"/>
        <v>0.18</v>
      </c>
    </row>
    <row r="41" spans="1:8" ht="15.75" x14ac:dyDescent="0.25">
      <c r="A41" s="406"/>
      <c r="B41" s="474"/>
      <c r="C41" s="477" t="s">
        <v>212</v>
      </c>
      <c r="D41" s="477"/>
      <c r="E41" s="469"/>
      <c r="F41" s="67">
        <v>1.2</v>
      </c>
      <c r="G41" s="97">
        <v>18.37</v>
      </c>
      <c r="H41" s="97">
        <f t="shared" si="3"/>
        <v>0.37</v>
      </c>
    </row>
    <row r="42" spans="1:8" ht="15.75" x14ac:dyDescent="0.25">
      <c r="A42" s="406"/>
      <c r="B42" s="474"/>
      <c r="C42" s="477" t="s">
        <v>213</v>
      </c>
      <c r="D42" s="477"/>
      <c r="E42" s="469"/>
      <c r="F42" s="67">
        <v>4.2</v>
      </c>
      <c r="G42" s="97">
        <v>18.37</v>
      </c>
      <c r="H42" s="97">
        <f t="shared" si="3"/>
        <v>1.29</v>
      </c>
    </row>
    <row r="43" spans="1:8" ht="15.75" x14ac:dyDescent="0.25">
      <c r="A43" s="406"/>
      <c r="B43" s="475"/>
      <c r="C43" s="477" t="s">
        <v>149</v>
      </c>
      <c r="D43" s="477"/>
      <c r="E43" s="470"/>
      <c r="F43" s="67">
        <v>2.4</v>
      </c>
      <c r="G43" s="97">
        <v>18.37</v>
      </c>
      <c r="H43" s="97">
        <f t="shared" si="3"/>
        <v>0.73</v>
      </c>
    </row>
    <row r="44" spans="1:8" ht="15.75" x14ac:dyDescent="0.25">
      <c r="A44" s="423" t="s">
        <v>215</v>
      </c>
      <c r="B44" s="471" t="s">
        <v>37</v>
      </c>
      <c r="C44" s="445" t="s">
        <v>216</v>
      </c>
      <c r="D44" s="445"/>
      <c r="E44" s="468" t="s">
        <v>187</v>
      </c>
      <c r="F44" s="147">
        <v>10.199999999999999</v>
      </c>
      <c r="G44" s="97">
        <v>18.37</v>
      </c>
      <c r="H44" s="97">
        <f t="shared" si="3"/>
        <v>3.12</v>
      </c>
    </row>
    <row r="45" spans="1:8" ht="15.75" x14ac:dyDescent="0.25">
      <c r="A45" s="425"/>
      <c r="B45" s="472"/>
      <c r="C45" s="446" t="s">
        <v>173</v>
      </c>
      <c r="D45" s="446"/>
      <c r="E45" s="470"/>
      <c r="F45" s="148">
        <v>2</v>
      </c>
      <c r="G45" s="97">
        <v>18.37</v>
      </c>
      <c r="H45" s="97">
        <f t="shared" si="3"/>
        <v>0.61</v>
      </c>
    </row>
    <row r="46" spans="1:8" ht="15.75" x14ac:dyDescent="0.25">
      <c r="A46" s="162" t="s">
        <v>217</v>
      </c>
      <c r="B46" s="427" t="s">
        <v>147</v>
      </c>
      <c r="C46" s="428"/>
      <c r="D46" s="429"/>
      <c r="E46" s="157" t="s">
        <v>141</v>
      </c>
      <c r="F46" s="148">
        <v>3.6</v>
      </c>
      <c r="G46" s="97">
        <v>18.37</v>
      </c>
      <c r="H46" s="97">
        <f t="shared" si="3"/>
        <v>1.1000000000000001</v>
      </c>
    </row>
    <row r="47" spans="1:8" ht="15.75" x14ac:dyDescent="0.25">
      <c r="A47" s="423" t="s">
        <v>218</v>
      </c>
      <c r="B47" s="416" t="s">
        <v>148</v>
      </c>
      <c r="C47" s="466" t="s">
        <v>219</v>
      </c>
      <c r="D47" s="466"/>
      <c r="E47" s="478" t="s">
        <v>67</v>
      </c>
      <c r="F47" s="33">
        <v>0.4</v>
      </c>
      <c r="G47" s="97">
        <v>18.37</v>
      </c>
      <c r="H47" s="97">
        <f t="shared" si="3"/>
        <v>0.12</v>
      </c>
    </row>
    <row r="48" spans="1:8" ht="15.75" x14ac:dyDescent="0.25">
      <c r="A48" s="424"/>
      <c r="B48" s="417"/>
      <c r="C48" s="466" t="s">
        <v>220</v>
      </c>
      <c r="D48" s="466"/>
      <c r="E48" s="479"/>
      <c r="F48" s="33">
        <v>0.8</v>
      </c>
      <c r="G48" s="97">
        <v>18.37</v>
      </c>
      <c r="H48" s="97">
        <f t="shared" si="3"/>
        <v>0.24</v>
      </c>
    </row>
    <row r="49" spans="1:8" ht="15.75" x14ac:dyDescent="0.25">
      <c r="A49" s="424"/>
      <c r="B49" s="417"/>
      <c r="C49" s="466" t="s">
        <v>149</v>
      </c>
      <c r="D49" s="466"/>
      <c r="E49" s="480"/>
      <c r="F49" s="33">
        <v>1.8</v>
      </c>
      <c r="G49" s="97">
        <v>18.37</v>
      </c>
      <c r="H49" s="97">
        <f t="shared" si="3"/>
        <v>0.55000000000000004</v>
      </c>
    </row>
    <row r="50" spans="1:8" ht="15.75" x14ac:dyDescent="0.25">
      <c r="A50" s="425"/>
      <c r="B50" s="418"/>
      <c r="C50" s="466" t="s">
        <v>221</v>
      </c>
      <c r="D50" s="466"/>
      <c r="E50" s="95" t="s">
        <v>84</v>
      </c>
      <c r="F50" s="33">
        <v>0.6</v>
      </c>
      <c r="G50" s="97">
        <v>18.37</v>
      </c>
      <c r="H50" s="97">
        <f t="shared" si="3"/>
        <v>0.18</v>
      </c>
    </row>
    <row r="51" spans="1:8" ht="15.75" x14ac:dyDescent="0.25">
      <c r="A51" s="414" t="s">
        <v>222</v>
      </c>
      <c r="B51" s="481" t="s">
        <v>162</v>
      </c>
      <c r="C51" s="467" t="s">
        <v>101</v>
      </c>
      <c r="D51" s="467"/>
      <c r="E51" s="468" t="s">
        <v>84</v>
      </c>
      <c r="F51" s="147">
        <v>1.8</v>
      </c>
      <c r="G51" s="97">
        <v>18.37</v>
      </c>
      <c r="H51" s="97">
        <f t="shared" si="3"/>
        <v>0.55000000000000004</v>
      </c>
    </row>
    <row r="52" spans="1:8" ht="15.75" x14ac:dyDescent="0.25">
      <c r="A52" s="414"/>
      <c r="B52" s="481"/>
      <c r="C52" s="466" t="s">
        <v>155</v>
      </c>
      <c r="D52" s="466"/>
      <c r="E52" s="470"/>
      <c r="F52" s="147">
        <v>0.6</v>
      </c>
      <c r="G52" s="97">
        <v>18.37</v>
      </c>
      <c r="H52" s="97">
        <f t="shared" si="3"/>
        <v>0.18</v>
      </c>
    </row>
    <row r="53" spans="1:8" ht="15.75" x14ac:dyDescent="0.25">
      <c r="A53" s="509" t="s">
        <v>224</v>
      </c>
      <c r="B53" s="448" t="s">
        <v>223</v>
      </c>
      <c r="C53" s="484" t="s">
        <v>225</v>
      </c>
      <c r="D53" s="484"/>
      <c r="E53" s="478" t="s">
        <v>141</v>
      </c>
      <c r="F53" s="33">
        <v>4.8</v>
      </c>
      <c r="G53" s="97">
        <v>18.37</v>
      </c>
      <c r="H53" s="97">
        <f t="shared" si="3"/>
        <v>1.47</v>
      </c>
    </row>
    <row r="54" spans="1:8" ht="15.75" customHeight="1" x14ac:dyDescent="0.25">
      <c r="A54" s="510"/>
      <c r="B54" s="450"/>
      <c r="C54" s="484" t="s">
        <v>226</v>
      </c>
      <c r="D54" s="484"/>
      <c r="E54" s="479"/>
      <c r="F54" s="33">
        <v>10.5</v>
      </c>
      <c r="G54" s="97">
        <v>18.37</v>
      </c>
      <c r="H54" s="97">
        <f t="shared" si="3"/>
        <v>3.21</v>
      </c>
    </row>
    <row r="55" spans="1:8" ht="18" customHeight="1" x14ac:dyDescent="0.25">
      <c r="A55" s="510"/>
      <c r="B55" s="450"/>
      <c r="C55" s="519" t="s">
        <v>227</v>
      </c>
      <c r="D55" s="519"/>
      <c r="E55" s="479"/>
      <c r="F55" s="36">
        <v>15</v>
      </c>
      <c r="G55" s="97">
        <v>18.37</v>
      </c>
      <c r="H55" s="97">
        <f t="shared" si="3"/>
        <v>4.59</v>
      </c>
    </row>
    <row r="56" spans="1:8" ht="28.5" customHeight="1" x14ac:dyDescent="0.25">
      <c r="A56" s="203" t="s">
        <v>233</v>
      </c>
      <c r="B56" s="416" t="s">
        <v>163</v>
      </c>
      <c r="C56" s="516" t="s">
        <v>228</v>
      </c>
      <c r="D56" s="231" t="s">
        <v>229</v>
      </c>
      <c r="E56" s="229" t="s">
        <v>84</v>
      </c>
      <c r="F56" s="33">
        <v>10.8</v>
      </c>
      <c r="G56" s="97">
        <v>18.37</v>
      </c>
      <c r="H56" s="97">
        <f t="shared" si="3"/>
        <v>3.31</v>
      </c>
    </row>
    <row r="57" spans="1:8" ht="24.75" x14ac:dyDescent="0.25">
      <c r="A57" s="206"/>
      <c r="B57" s="417"/>
      <c r="C57" s="517"/>
      <c r="D57" s="231" t="s">
        <v>230</v>
      </c>
      <c r="E57" s="229"/>
      <c r="F57" s="101">
        <v>6</v>
      </c>
      <c r="G57" s="97">
        <v>18.37</v>
      </c>
      <c r="H57" s="97">
        <f t="shared" si="3"/>
        <v>1.84</v>
      </c>
    </row>
    <row r="58" spans="1:8" ht="24" customHeight="1" x14ac:dyDescent="0.25">
      <c r="A58" s="204"/>
      <c r="B58" s="417"/>
      <c r="C58" s="518" t="s">
        <v>231</v>
      </c>
      <c r="D58" s="233" t="s">
        <v>229</v>
      </c>
      <c r="E58" s="232" t="s">
        <v>84</v>
      </c>
      <c r="F58" s="234">
        <v>12.6</v>
      </c>
      <c r="G58" s="97">
        <v>18.37</v>
      </c>
      <c r="H58" s="97">
        <f t="shared" si="3"/>
        <v>3.86</v>
      </c>
    </row>
    <row r="59" spans="1:8" ht="24.75" x14ac:dyDescent="0.25">
      <c r="A59" s="204"/>
      <c r="B59" s="205"/>
      <c r="C59" s="483"/>
      <c r="D59" s="186" t="s">
        <v>230</v>
      </c>
      <c r="E59" s="187"/>
      <c r="F59" s="33">
        <v>7.8</v>
      </c>
      <c r="G59" s="97">
        <v>18.37</v>
      </c>
      <c r="H59" s="97">
        <f t="shared" si="3"/>
        <v>2.39</v>
      </c>
    </row>
    <row r="60" spans="1:8" ht="30.75" customHeight="1" x14ac:dyDescent="0.25">
      <c r="A60" s="204"/>
      <c r="B60" s="205"/>
      <c r="C60" s="483" t="s">
        <v>232</v>
      </c>
      <c r="D60" s="186" t="s">
        <v>229</v>
      </c>
      <c r="E60" s="482" t="s">
        <v>84</v>
      </c>
      <c r="F60" s="28">
        <v>13.8</v>
      </c>
      <c r="G60" s="97">
        <v>18.37</v>
      </c>
      <c r="H60" s="97">
        <f t="shared" si="3"/>
        <v>4.2300000000000004</v>
      </c>
    </row>
    <row r="61" spans="1:8" ht="24.75" x14ac:dyDescent="0.25">
      <c r="A61" s="204"/>
      <c r="B61" s="205"/>
      <c r="C61" s="483"/>
      <c r="D61" s="186" t="s">
        <v>230</v>
      </c>
      <c r="E61" s="482"/>
      <c r="F61" s="28">
        <v>9</v>
      </c>
      <c r="G61" s="97">
        <v>18.37</v>
      </c>
      <c r="H61" s="97">
        <f t="shared" si="3"/>
        <v>2.76</v>
      </c>
    </row>
    <row r="62" spans="1:8" ht="28.5" customHeight="1" x14ac:dyDescent="0.25">
      <c r="A62" s="204"/>
      <c r="B62" s="205"/>
      <c r="C62" s="486" t="s">
        <v>234</v>
      </c>
      <c r="D62" s="186" t="s">
        <v>229</v>
      </c>
      <c r="E62" s="482"/>
      <c r="F62" s="28">
        <v>18</v>
      </c>
      <c r="G62" s="97">
        <v>18.37</v>
      </c>
      <c r="H62" s="97">
        <f t="shared" si="3"/>
        <v>5.51</v>
      </c>
    </row>
    <row r="63" spans="1:8" ht="24.75" x14ac:dyDescent="0.25">
      <c r="A63" s="206"/>
      <c r="B63" s="207"/>
      <c r="C63" s="486"/>
      <c r="D63" s="186" t="s">
        <v>230</v>
      </c>
      <c r="E63" s="482"/>
      <c r="F63" s="28">
        <v>13.2</v>
      </c>
      <c r="G63" s="97">
        <v>18.37</v>
      </c>
      <c r="H63" s="97">
        <f t="shared" si="3"/>
        <v>4.04</v>
      </c>
    </row>
    <row r="64" spans="1:8" ht="15.75" x14ac:dyDescent="0.25">
      <c r="A64" s="163" t="s">
        <v>235</v>
      </c>
      <c r="B64" s="427" t="s">
        <v>156</v>
      </c>
      <c r="C64" s="428"/>
      <c r="D64" s="429"/>
      <c r="E64" s="104" t="s">
        <v>150</v>
      </c>
      <c r="F64" s="104">
        <v>6</v>
      </c>
      <c r="G64" s="97">
        <v>18.37</v>
      </c>
      <c r="H64" s="97">
        <f t="shared" si="3"/>
        <v>1.84</v>
      </c>
    </row>
    <row r="65" spans="1:8" ht="15.75" x14ac:dyDescent="0.25">
      <c r="A65" s="509" t="s">
        <v>236</v>
      </c>
      <c r="B65" s="448" t="s">
        <v>157</v>
      </c>
      <c r="C65" s="453" t="s">
        <v>237</v>
      </c>
      <c r="D65" s="453"/>
      <c r="E65" s="430" t="s">
        <v>141</v>
      </c>
      <c r="F65" s="57">
        <v>6.6</v>
      </c>
      <c r="G65" s="97">
        <v>18.37</v>
      </c>
      <c r="H65" s="97">
        <f t="shared" si="3"/>
        <v>2.02</v>
      </c>
    </row>
    <row r="66" spans="1:8" ht="15.75" x14ac:dyDescent="0.25">
      <c r="A66" s="510"/>
      <c r="B66" s="450"/>
      <c r="C66" s="453" t="s">
        <v>238</v>
      </c>
      <c r="D66" s="453"/>
      <c r="E66" s="431"/>
      <c r="F66" s="155">
        <v>8.4</v>
      </c>
      <c r="G66" s="97">
        <v>18.37</v>
      </c>
      <c r="H66" s="97">
        <f t="shared" si="3"/>
        <v>2.57</v>
      </c>
    </row>
    <row r="67" spans="1:8" ht="15.75" x14ac:dyDescent="0.25">
      <c r="A67" s="510"/>
      <c r="B67" s="450"/>
      <c r="C67" s="454" t="s">
        <v>239</v>
      </c>
      <c r="D67" s="454"/>
      <c r="E67" s="431"/>
      <c r="F67" s="155">
        <v>9</v>
      </c>
      <c r="G67" s="97">
        <v>18.37</v>
      </c>
      <c r="H67" s="97">
        <f t="shared" si="3"/>
        <v>2.76</v>
      </c>
    </row>
    <row r="68" spans="1:8" ht="15.75" x14ac:dyDescent="0.25">
      <c r="A68" s="511"/>
      <c r="B68" s="449"/>
      <c r="C68" s="487" t="s">
        <v>240</v>
      </c>
      <c r="D68" s="488"/>
      <c r="E68" s="432"/>
      <c r="F68" s="155">
        <v>12</v>
      </c>
      <c r="G68" s="97">
        <v>18.37</v>
      </c>
      <c r="H68" s="97">
        <f t="shared" si="3"/>
        <v>3.67</v>
      </c>
    </row>
    <row r="69" spans="1:8" ht="15.75" x14ac:dyDescent="0.25">
      <c r="A69" s="509" t="s">
        <v>245</v>
      </c>
      <c r="B69" s="416" t="s">
        <v>158</v>
      </c>
      <c r="C69" s="451" t="s">
        <v>241</v>
      </c>
      <c r="D69" s="451"/>
      <c r="E69" s="430" t="s">
        <v>67</v>
      </c>
      <c r="F69" s="57">
        <v>3.6</v>
      </c>
      <c r="G69" s="97">
        <v>18.37</v>
      </c>
      <c r="H69" s="97">
        <f t="shared" si="3"/>
        <v>1.1000000000000001</v>
      </c>
    </row>
    <row r="70" spans="1:8" ht="15.75" x14ac:dyDescent="0.25">
      <c r="A70" s="510"/>
      <c r="B70" s="417"/>
      <c r="C70" s="452" t="s">
        <v>242</v>
      </c>
      <c r="D70" s="452"/>
      <c r="E70" s="431"/>
      <c r="F70" s="57">
        <v>7.2</v>
      </c>
      <c r="G70" s="97">
        <v>18.37</v>
      </c>
      <c r="H70" s="97">
        <f t="shared" si="3"/>
        <v>2.2000000000000002</v>
      </c>
    </row>
    <row r="71" spans="1:8" ht="15.75" x14ac:dyDescent="0.25">
      <c r="A71" s="510"/>
      <c r="B71" s="417"/>
      <c r="C71" s="452" t="s">
        <v>243</v>
      </c>
      <c r="D71" s="452"/>
      <c r="E71" s="431"/>
      <c r="F71" s="57">
        <v>7.8</v>
      </c>
      <c r="G71" s="97">
        <v>18.37</v>
      </c>
      <c r="H71" s="97">
        <f t="shared" si="3"/>
        <v>2.39</v>
      </c>
    </row>
    <row r="72" spans="1:8" ht="15.75" x14ac:dyDescent="0.25">
      <c r="A72" s="511"/>
      <c r="B72" s="418"/>
      <c r="C72" s="452" t="s">
        <v>244</v>
      </c>
      <c r="D72" s="452"/>
      <c r="E72" s="432"/>
      <c r="F72" s="57">
        <v>21</v>
      </c>
      <c r="G72" s="97">
        <v>18.37</v>
      </c>
      <c r="H72" s="97">
        <f t="shared" si="3"/>
        <v>6.43</v>
      </c>
    </row>
    <row r="73" spans="1:8" ht="15.75" x14ac:dyDescent="0.25">
      <c r="A73" s="422" t="s">
        <v>246</v>
      </c>
      <c r="B73" s="448" t="s">
        <v>159</v>
      </c>
      <c r="C73" s="451" t="s">
        <v>247</v>
      </c>
      <c r="D73" s="451"/>
      <c r="E73" s="346" t="s">
        <v>69</v>
      </c>
      <c r="F73" s="132">
        <v>15</v>
      </c>
      <c r="G73" s="97">
        <v>18.37</v>
      </c>
      <c r="H73" s="97">
        <f t="shared" si="3"/>
        <v>4.59</v>
      </c>
    </row>
    <row r="74" spans="1:8" ht="15.75" x14ac:dyDescent="0.25">
      <c r="A74" s="422"/>
      <c r="B74" s="449"/>
      <c r="C74" s="452" t="s">
        <v>248</v>
      </c>
      <c r="D74" s="452"/>
      <c r="E74" s="346"/>
      <c r="F74" s="132">
        <v>21</v>
      </c>
      <c r="G74" s="97">
        <v>18.37</v>
      </c>
      <c r="H74" s="97">
        <f t="shared" si="3"/>
        <v>6.43</v>
      </c>
    </row>
    <row r="75" spans="1:8" ht="15.75" x14ac:dyDescent="0.25">
      <c r="A75" s="513" t="s">
        <v>249</v>
      </c>
      <c r="B75" s="442" t="s">
        <v>250</v>
      </c>
      <c r="C75" s="445" t="s">
        <v>171</v>
      </c>
      <c r="D75" s="445"/>
      <c r="E75" s="430" t="s">
        <v>180</v>
      </c>
      <c r="F75" s="57">
        <v>36.6</v>
      </c>
      <c r="G75" s="97">
        <v>18.37</v>
      </c>
      <c r="H75" s="97">
        <f t="shared" si="3"/>
        <v>11.21</v>
      </c>
    </row>
    <row r="76" spans="1:8" ht="15.75" x14ac:dyDescent="0.25">
      <c r="A76" s="514"/>
      <c r="B76" s="443"/>
      <c r="C76" s="446" t="s">
        <v>173</v>
      </c>
      <c r="D76" s="446"/>
      <c r="E76" s="431"/>
      <c r="F76" s="155">
        <v>2</v>
      </c>
      <c r="G76" s="97">
        <v>18.37</v>
      </c>
      <c r="H76" s="97">
        <f t="shared" si="3"/>
        <v>0.61</v>
      </c>
    </row>
    <row r="77" spans="1:8" ht="15.75" x14ac:dyDescent="0.25">
      <c r="A77" s="514"/>
      <c r="B77" s="443"/>
      <c r="C77" s="445" t="s">
        <v>172</v>
      </c>
      <c r="D77" s="445"/>
      <c r="E77" s="431"/>
      <c r="F77" s="155">
        <v>30.1</v>
      </c>
      <c r="G77" s="97">
        <v>18.37</v>
      </c>
      <c r="H77" s="97">
        <f t="shared" si="3"/>
        <v>9.2200000000000006</v>
      </c>
    </row>
    <row r="78" spans="1:8" ht="15.75" x14ac:dyDescent="0.25">
      <c r="A78" s="515"/>
      <c r="B78" s="444"/>
      <c r="C78" s="447" t="s">
        <v>174</v>
      </c>
      <c r="D78" s="447"/>
      <c r="E78" s="432"/>
      <c r="F78" s="36">
        <v>0.7</v>
      </c>
      <c r="G78" s="97">
        <v>18.37</v>
      </c>
      <c r="H78" s="97">
        <f t="shared" si="3"/>
        <v>0.21</v>
      </c>
    </row>
    <row r="79" spans="1:8" ht="15.75" x14ac:dyDescent="0.25">
      <c r="A79" s="509" t="s">
        <v>30</v>
      </c>
      <c r="B79" s="448" t="s">
        <v>164</v>
      </c>
      <c r="C79" s="445" t="s">
        <v>251</v>
      </c>
      <c r="D79" s="445"/>
      <c r="E79" s="430" t="s">
        <v>62</v>
      </c>
      <c r="F79" s="33">
        <v>2</v>
      </c>
      <c r="G79" s="97">
        <v>18.37</v>
      </c>
      <c r="H79" s="97">
        <f t="shared" si="3"/>
        <v>0.61</v>
      </c>
    </row>
    <row r="80" spans="1:8" ht="15.75" x14ac:dyDescent="0.25">
      <c r="A80" s="511"/>
      <c r="B80" s="449"/>
      <c r="C80" s="445" t="s">
        <v>252</v>
      </c>
      <c r="D80" s="445"/>
      <c r="E80" s="432"/>
      <c r="F80" s="36">
        <v>0.7</v>
      </c>
      <c r="G80" s="97">
        <v>18.37</v>
      </c>
      <c r="H80" s="97">
        <f t="shared" si="3"/>
        <v>0.21</v>
      </c>
    </row>
    <row r="81" spans="1:8" ht="15.75" x14ac:dyDescent="0.25">
      <c r="A81" s="422" t="s">
        <v>31</v>
      </c>
      <c r="B81" s="426" t="s">
        <v>152</v>
      </c>
      <c r="C81" s="447" t="s">
        <v>253</v>
      </c>
      <c r="D81" s="447"/>
      <c r="E81" s="419" t="s">
        <v>255</v>
      </c>
      <c r="F81" s="132">
        <v>2.5</v>
      </c>
      <c r="G81" s="97">
        <v>18.37</v>
      </c>
      <c r="H81" s="97">
        <f t="shared" si="3"/>
        <v>0.77</v>
      </c>
    </row>
    <row r="82" spans="1:8" ht="15.75" x14ac:dyDescent="0.25">
      <c r="A82" s="422"/>
      <c r="B82" s="426"/>
      <c r="C82" s="447" t="s">
        <v>254</v>
      </c>
      <c r="D82" s="447"/>
      <c r="E82" s="420"/>
      <c r="F82" s="132">
        <v>7.6</v>
      </c>
      <c r="G82" s="97">
        <v>18.37</v>
      </c>
      <c r="H82" s="97">
        <f t="shared" si="3"/>
        <v>2.33</v>
      </c>
    </row>
    <row r="83" spans="1:8" ht="15.75" customHeight="1" x14ac:dyDescent="0.25">
      <c r="A83" s="422" t="s">
        <v>32</v>
      </c>
      <c r="B83" s="426" t="s">
        <v>256</v>
      </c>
      <c r="C83" s="466" t="s">
        <v>16</v>
      </c>
      <c r="D83" s="466"/>
      <c r="E83" s="419" t="s">
        <v>141</v>
      </c>
      <c r="F83" s="33">
        <v>3</v>
      </c>
      <c r="G83" s="97">
        <v>18.37</v>
      </c>
      <c r="H83" s="97">
        <f t="shared" si="3"/>
        <v>0.92</v>
      </c>
    </row>
    <row r="84" spans="1:8" ht="15.75" x14ac:dyDescent="0.25">
      <c r="A84" s="422"/>
      <c r="B84" s="426"/>
      <c r="C84" s="466" t="s">
        <v>17</v>
      </c>
      <c r="D84" s="466"/>
      <c r="E84" s="420"/>
      <c r="F84" s="33">
        <v>1.2</v>
      </c>
      <c r="G84" s="97">
        <v>18.37</v>
      </c>
      <c r="H84" s="97">
        <f t="shared" si="3"/>
        <v>0.37</v>
      </c>
    </row>
    <row r="85" spans="1:8" ht="15.75" x14ac:dyDescent="0.25">
      <c r="A85" s="422"/>
      <c r="B85" s="426"/>
      <c r="C85" s="466" t="s">
        <v>18</v>
      </c>
      <c r="D85" s="466"/>
      <c r="E85" s="421"/>
      <c r="F85" s="33">
        <v>4</v>
      </c>
      <c r="G85" s="97">
        <v>18.37</v>
      </c>
      <c r="H85" s="97">
        <f t="shared" si="3"/>
        <v>1.22</v>
      </c>
    </row>
    <row r="86" spans="1:8" ht="15.75" x14ac:dyDescent="0.25">
      <c r="A86" s="509" t="s">
        <v>33</v>
      </c>
      <c r="B86" s="416" t="s">
        <v>257</v>
      </c>
      <c r="C86" s="445" t="s">
        <v>171</v>
      </c>
      <c r="D86" s="445"/>
      <c r="E86" s="492" t="s">
        <v>180</v>
      </c>
      <c r="F86" s="33">
        <v>54</v>
      </c>
      <c r="G86" s="97">
        <v>18.37</v>
      </c>
      <c r="H86" s="97">
        <f t="shared" si="3"/>
        <v>16.53</v>
      </c>
    </row>
    <row r="87" spans="1:8" ht="15.75" x14ac:dyDescent="0.25">
      <c r="A87" s="510"/>
      <c r="B87" s="417"/>
      <c r="C87" s="446" t="s">
        <v>173</v>
      </c>
      <c r="D87" s="446"/>
      <c r="E87" s="493"/>
      <c r="F87" s="33">
        <v>2</v>
      </c>
      <c r="G87" s="97">
        <v>18.37</v>
      </c>
      <c r="H87" s="97">
        <f t="shared" si="3"/>
        <v>0.61</v>
      </c>
    </row>
    <row r="88" spans="1:8" ht="15.75" x14ac:dyDescent="0.25">
      <c r="A88" s="510"/>
      <c r="B88" s="417"/>
      <c r="C88" s="445" t="s">
        <v>172</v>
      </c>
      <c r="D88" s="445"/>
      <c r="E88" s="493"/>
      <c r="F88" s="33">
        <v>47.5</v>
      </c>
      <c r="G88" s="97">
        <v>18.37</v>
      </c>
      <c r="H88" s="97">
        <f t="shared" si="3"/>
        <v>14.54</v>
      </c>
    </row>
    <row r="89" spans="1:8" ht="15.75" x14ac:dyDescent="0.25">
      <c r="A89" s="511"/>
      <c r="B89" s="418"/>
      <c r="C89" s="447" t="s">
        <v>174</v>
      </c>
      <c r="D89" s="447"/>
      <c r="E89" s="494"/>
      <c r="F89" s="33">
        <v>0.7</v>
      </c>
      <c r="G89" s="97">
        <v>18.37</v>
      </c>
      <c r="H89" s="97">
        <f t="shared" si="3"/>
        <v>0.21</v>
      </c>
    </row>
    <row r="90" spans="1:8" ht="15.75" x14ac:dyDescent="0.25">
      <c r="A90" s="422" t="s">
        <v>34</v>
      </c>
      <c r="B90" s="426" t="s">
        <v>165</v>
      </c>
      <c r="C90" s="452" t="s">
        <v>258</v>
      </c>
      <c r="D90" s="452"/>
      <c r="E90" s="383" t="s">
        <v>180</v>
      </c>
      <c r="F90" s="33">
        <v>11.4</v>
      </c>
      <c r="G90" s="97">
        <v>18.37</v>
      </c>
      <c r="H90" s="97">
        <f t="shared" si="3"/>
        <v>3.49</v>
      </c>
    </row>
    <row r="91" spans="1:8" ht="15.75" x14ac:dyDescent="0.25">
      <c r="A91" s="422"/>
      <c r="B91" s="426"/>
      <c r="C91" s="447" t="s">
        <v>259</v>
      </c>
      <c r="D91" s="447"/>
      <c r="E91" s="383"/>
      <c r="F91" s="33">
        <v>23.4</v>
      </c>
      <c r="G91" s="97">
        <v>18.37</v>
      </c>
      <c r="H91" s="97">
        <f t="shared" si="3"/>
        <v>7.16</v>
      </c>
    </row>
    <row r="92" spans="1:8" ht="35.25" customHeight="1" x14ac:dyDescent="0.25">
      <c r="A92" s="103" t="s">
        <v>35</v>
      </c>
      <c r="B92" s="433" t="s">
        <v>160</v>
      </c>
      <c r="C92" s="434"/>
      <c r="D92" s="435"/>
      <c r="E92" s="11" t="s">
        <v>180</v>
      </c>
      <c r="F92" s="152">
        <v>56.4</v>
      </c>
      <c r="G92" s="97">
        <v>18.37</v>
      </c>
      <c r="H92" s="97">
        <f t="shared" si="3"/>
        <v>17.27</v>
      </c>
    </row>
    <row r="93" spans="1:8" ht="15.75" x14ac:dyDescent="0.25">
      <c r="A93" s="496" t="s">
        <v>263</v>
      </c>
      <c r="B93" s="497"/>
      <c r="C93" s="497"/>
      <c r="D93" s="497"/>
      <c r="E93" s="497"/>
      <c r="F93" s="497"/>
      <c r="G93" s="497"/>
      <c r="H93" s="498"/>
    </row>
    <row r="94" spans="1:8" ht="15.75" x14ac:dyDescent="0.25">
      <c r="A94" s="153" t="s">
        <v>264</v>
      </c>
      <c r="B94" s="436" t="s">
        <v>261</v>
      </c>
      <c r="C94" s="437"/>
      <c r="D94" s="438"/>
      <c r="E94" s="146" t="s">
        <v>180</v>
      </c>
      <c r="F94" s="11">
        <v>85.2</v>
      </c>
      <c r="G94" s="97">
        <v>18.37</v>
      </c>
      <c r="H94" s="97">
        <f t="shared" ref="H94:H96" si="4">ROUND((F94/60)*G94,2)</f>
        <v>26.09</v>
      </c>
    </row>
    <row r="95" spans="1:8" ht="15.75" x14ac:dyDescent="0.25">
      <c r="A95" s="102" t="s">
        <v>265</v>
      </c>
      <c r="B95" s="499" t="s">
        <v>260</v>
      </c>
      <c r="C95" s="499"/>
      <c r="D95" s="499"/>
      <c r="E95" s="146" t="s">
        <v>180</v>
      </c>
      <c r="F95" s="132">
        <v>33</v>
      </c>
      <c r="G95" s="97">
        <v>18.37</v>
      </c>
      <c r="H95" s="97">
        <f t="shared" si="4"/>
        <v>10.1</v>
      </c>
    </row>
    <row r="96" spans="1:8" ht="15.75" x14ac:dyDescent="0.25">
      <c r="A96" s="153" t="s">
        <v>38</v>
      </c>
      <c r="B96" s="439" t="s">
        <v>262</v>
      </c>
      <c r="C96" s="440"/>
      <c r="D96" s="441"/>
      <c r="E96" s="152" t="s">
        <v>180</v>
      </c>
      <c r="F96" s="147">
        <v>118.2</v>
      </c>
      <c r="G96" s="97">
        <v>18.37</v>
      </c>
      <c r="H96" s="97">
        <f t="shared" si="4"/>
        <v>36.19</v>
      </c>
    </row>
    <row r="97" spans="1:8" ht="15.75" x14ac:dyDescent="0.25">
      <c r="A97" s="153" t="s">
        <v>39</v>
      </c>
      <c r="B97" s="433" t="s">
        <v>266</v>
      </c>
      <c r="C97" s="434"/>
      <c r="D97" s="434"/>
      <c r="E97" s="434"/>
      <c r="F97" s="434"/>
      <c r="G97" s="434"/>
      <c r="H97" s="435"/>
    </row>
    <row r="98" spans="1:8" ht="15.75" x14ac:dyDescent="0.25">
      <c r="A98" s="153" t="s">
        <v>267</v>
      </c>
      <c r="B98" s="427" t="s">
        <v>268</v>
      </c>
      <c r="C98" s="428"/>
      <c r="D98" s="429"/>
      <c r="E98" s="150" t="s">
        <v>180</v>
      </c>
      <c r="F98" s="11">
        <v>54</v>
      </c>
      <c r="G98" s="97">
        <v>18.37</v>
      </c>
      <c r="H98" s="97">
        <f t="shared" ref="H98:H100" si="5">ROUND((F98/60)*G98,2)</f>
        <v>16.53</v>
      </c>
    </row>
    <row r="99" spans="1:8" ht="23.25" customHeight="1" x14ac:dyDescent="0.25">
      <c r="A99" s="422" t="s">
        <v>269</v>
      </c>
      <c r="B99" s="495" t="s">
        <v>137</v>
      </c>
      <c r="C99" s="512" t="s">
        <v>270</v>
      </c>
      <c r="D99" s="512"/>
      <c r="E99" s="384" t="s">
        <v>180</v>
      </c>
      <c r="F99" s="11">
        <v>7</v>
      </c>
      <c r="G99" s="97">
        <v>18.37</v>
      </c>
      <c r="H99" s="97">
        <f t="shared" si="5"/>
        <v>2.14</v>
      </c>
    </row>
    <row r="100" spans="1:8" ht="22.5" customHeight="1" x14ac:dyDescent="0.25">
      <c r="A100" s="422"/>
      <c r="B100" s="495"/>
      <c r="C100" s="512" t="s">
        <v>271</v>
      </c>
      <c r="D100" s="512"/>
      <c r="E100" s="384"/>
      <c r="F100" s="11">
        <v>18</v>
      </c>
      <c r="G100" s="97">
        <v>18.37</v>
      </c>
      <c r="H100" s="97">
        <f t="shared" si="5"/>
        <v>5.51</v>
      </c>
    </row>
    <row r="101" spans="1:8" ht="15.75" x14ac:dyDescent="0.25">
      <c r="A101" s="314" t="s">
        <v>40</v>
      </c>
      <c r="B101" s="323" t="s">
        <v>57</v>
      </c>
      <c r="C101" s="500" t="s">
        <v>401</v>
      </c>
      <c r="D101" s="501"/>
      <c r="E101" s="335" t="s">
        <v>403</v>
      </c>
      <c r="F101" s="119">
        <v>7.8</v>
      </c>
      <c r="G101" s="97">
        <v>18.37</v>
      </c>
      <c r="H101" s="97">
        <f t="shared" ref="H101:H105" si="6">ROUND((F101/60)*G101,2)</f>
        <v>2.39</v>
      </c>
    </row>
    <row r="102" spans="1:8" ht="15.75" x14ac:dyDescent="0.25">
      <c r="A102" s="314"/>
      <c r="B102" s="325"/>
      <c r="C102" s="502" t="s">
        <v>402</v>
      </c>
      <c r="D102" s="503"/>
      <c r="E102" s="336"/>
      <c r="F102" s="119">
        <v>12.6</v>
      </c>
      <c r="G102" s="97">
        <v>18.37</v>
      </c>
      <c r="H102" s="97">
        <f t="shared" si="6"/>
        <v>3.86</v>
      </c>
    </row>
    <row r="103" spans="1:8" ht="15.75" x14ac:dyDescent="0.25">
      <c r="A103" s="265" t="s">
        <v>673</v>
      </c>
      <c r="B103" s="330" t="s">
        <v>404</v>
      </c>
      <c r="C103" s="504"/>
      <c r="D103" s="331"/>
      <c r="E103" s="210" t="s">
        <v>68</v>
      </c>
      <c r="F103" s="119">
        <v>10.8</v>
      </c>
      <c r="G103" s="97">
        <v>18.37</v>
      </c>
      <c r="H103" s="97">
        <f t="shared" si="6"/>
        <v>3.31</v>
      </c>
    </row>
    <row r="104" spans="1:8" ht="15.75" x14ac:dyDescent="0.25">
      <c r="A104" s="314" t="s">
        <v>41</v>
      </c>
      <c r="B104" s="323" t="s">
        <v>416</v>
      </c>
      <c r="C104" s="505" t="s">
        <v>58</v>
      </c>
      <c r="D104" s="506"/>
      <c r="E104" s="335" t="s">
        <v>68</v>
      </c>
      <c r="F104" s="119">
        <v>50.4</v>
      </c>
      <c r="G104" s="97">
        <v>18.37</v>
      </c>
      <c r="H104" s="97">
        <f t="shared" si="6"/>
        <v>15.43</v>
      </c>
    </row>
    <row r="105" spans="1:8" ht="15.75" x14ac:dyDescent="0.25">
      <c r="A105" s="314"/>
      <c r="B105" s="325"/>
      <c r="C105" s="507" t="s">
        <v>59</v>
      </c>
      <c r="D105" s="508"/>
      <c r="E105" s="336"/>
      <c r="F105" s="119">
        <v>25.2</v>
      </c>
      <c r="G105" s="97">
        <v>18.37</v>
      </c>
      <c r="H105" s="97">
        <f t="shared" si="6"/>
        <v>7.72</v>
      </c>
    </row>
  </sheetData>
  <mergeCells count="165">
    <mergeCell ref="A101:A102"/>
    <mergeCell ref="B101:B102"/>
    <mergeCell ref="C101:D101"/>
    <mergeCell ref="E101:E102"/>
    <mergeCell ref="C102:D102"/>
    <mergeCell ref="B103:D103"/>
    <mergeCell ref="A104:A105"/>
    <mergeCell ref="B104:B105"/>
    <mergeCell ref="C104:D104"/>
    <mergeCell ref="E104:E105"/>
    <mergeCell ref="C105:D105"/>
    <mergeCell ref="D2:H2"/>
    <mergeCell ref="E8:F8"/>
    <mergeCell ref="B12:H12"/>
    <mergeCell ref="A13:A16"/>
    <mergeCell ref="B13:B16"/>
    <mergeCell ref="H9:H10"/>
    <mergeCell ref="C9:D10"/>
    <mergeCell ref="C13:D13"/>
    <mergeCell ref="E13:E16"/>
    <mergeCell ref="C14:D14"/>
    <mergeCell ref="C15:D15"/>
    <mergeCell ref="C16:D16"/>
    <mergeCell ref="B9:B10"/>
    <mergeCell ref="E9:E10"/>
    <mergeCell ref="F9:F10"/>
    <mergeCell ref="G9:G10"/>
    <mergeCell ref="A4:I7"/>
    <mergeCell ref="G8:I8"/>
    <mergeCell ref="A25:A29"/>
    <mergeCell ref="B25:B29"/>
    <mergeCell ref="C25:D25"/>
    <mergeCell ref="A17:H17"/>
    <mergeCell ref="A18:A21"/>
    <mergeCell ref="B18:B21"/>
    <mergeCell ref="C18:D18"/>
    <mergeCell ref="E18:E21"/>
    <mergeCell ref="C19:D19"/>
    <mergeCell ref="C20:D20"/>
    <mergeCell ref="C21:D21"/>
    <mergeCell ref="E25:E27"/>
    <mergeCell ref="C26:D26"/>
    <mergeCell ref="C27:D27"/>
    <mergeCell ref="C28:D28"/>
    <mergeCell ref="E28:E29"/>
    <mergeCell ref="C29:D29"/>
    <mergeCell ref="B22:D22"/>
    <mergeCell ref="B23:D23"/>
    <mergeCell ref="C24:D24"/>
    <mergeCell ref="B30:H30"/>
    <mergeCell ref="C31:D31"/>
    <mergeCell ref="B32:D32"/>
    <mergeCell ref="B33:D33"/>
    <mergeCell ref="A34:A37"/>
    <mergeCell ref="B34:B37"/>
    <mergeCell ref="C34:D34"/>
    <mergeCell ref="E34:E37"/>
    <mergeCell ref="C35:D35"/>
    <mergeCell ref="C36:D36"/>
    <mergeCell ref="C37:D37"/>
    <mergeCell ref="A44:A45"/>
    <mergeCell ref="B44:B45"/>
    <mergeCell ref="C44:D44"/>
    <mergeCell ref="E44:E45"/>
    <mergeCell ref="C45:D45"/>
    <mergeCell ref="B39:D39"/>
    <mergeCell ref="A40:A43"/>
    <mergeCell ref="B40:B43"/>
    <mergeCell ref="C40:D40"/>
    <mergeCell ref="E40:E43"/>
    <mergeCell ref="C41:D41"/>
    <mergeCell ref="C42:D42"/>
    <mergeCell ref="C43:D43"/>
    <mergeCell ref="C56:C57"/>
    <mergeCell ref="C58:C59"/>
    <mergeCell ref="B46:D46"/>
    <mergeCell ref="A47:A50"/>
    <mergeCell ref="B47:B50"/>
    <mergeCell ref="C47:D47"/>
    <mergeCell ref="E47:E49"/>
    <mergeCell ref="C48:D48"/>
    <mergeCell ref="C49:D49"/>
    <mergeCell ref="C50:D50"/>
    <mergeCell ref="A53:A55"/>
    <mergeCell ref="B53:B55"/>
    <mergeCell ref="C53:D53"/>
    <mergeCell ref="E53:E55"/>
    <mergeCell ref="C54:D54"/>
    <mergeCell ref="C55:D55"/>
    <mergeCell ref="A51:A52"/>
    <mergeCell ref="B51:B52"/>
    <mergeCell ref="C51:D51"/>
    <mergeCell ref="E51:E52"/>
    <mergeCell ref="C52:D52"/>
    <mergeCell ref="B56:B58"/>
    <mergeCell ref="A73:A74"/>
    <mergeCell ref="B73:B74"/>
    <mergeCell ref="C73:D73"/>
    <mergeCell ref="E73:E74"/>
    <mergeCell ref="C74:D74"/>
    <mergeCell ref="A69:A72"/>
    <mergeCell ref="B69:B72"/>
    <mergeCell ref="C69:D69"/>
    <mergeCell ref="E69:E72"/>
    <mergeCell ref="C70:D70"/>
    <mergeCell ref="C71:D71"/>
    <mergeCell ref="C72:D72"/>
    <mergeCell ref="B64:D64"/>
    <mergeCell ref="A65:A68"/>
    <mergeCell ref="B65:B68"/>
    <mergeCell ref="C65:D65"/>
    <mergeCell ref="E65:E68"/>
    <mergeCell ref="C66:D66"/>
    <mergeCell ref="C67:D67"/>
    <mergeCell ref="C68:D68"/>
    <mergeCell ref="C60:C61"/>
    <mergeCell ref="E60:E63"/>
    <mergeCell ref="C62:C63"/>
    <mergeCell ref="A79:A80"/>
    <mergeCell ref="B79:B80"/>
    <mergeCell ref="C79:D79"/>
    <mergeCell ref="E79:E80"/>
    <mergeCell ref="C80:D80"/>
    <mergeCell ref="A75:A78"/>
    <mergeCell ref="B75:B78"/>
    <mergeCell ref="C75:D75"/>
    <mergeCell ref="E75:E78"/>
    <mergeCell ref="C76:D76"/>
    <mergeCell ref="C77:D77"/>
    <mergeCell ref="C78:D78"/>
    <mergeCell ref="C83:D83"/>
    <mergeCell ref="C84:D84"/>
    <mergeCell ref="C85:D85"/>
    <mergeCell ref="A81:A82"/>
    <mergeCell ref="B81:B82"/>
    <mergeCell ref="C81:D81"/>
    <mergeCell ref="E81:E82"/>
    <mergeCell ref="C82:D82"/>
    <mergeCell ref="B83:B85"/>
    <mergeCell ref="A83:A85"/>
    <mergeCell ref="E83:E85"/>
    <mergeCell ref="B97:H97"/>
    <mergeCell ref="B98:D98"/>
    <mergeCell ref="A99:A100"/>
    <mergeCell ref="B99:B100"/>
    <mergeCell ref="C99:D99"/>
    <mergeCell ref="E99:E100"/>
    <mergeCell ref="C100:D100"/>
    <mergeCell ref="B92:D92"/>
    <mergeCell ref="A93:H93"/>
    <mergeCell ref="B94:D94"/>
    <mergeCell ref="B95:D95"/>
    <mergeCell ref="B96:D96"/>
    <mergeCell ref="A90:A91"/>
    <mergeCell ref="B90:B91"/>
    <mergeCell ref="C90:D90"/>
    <mergeCell ref="E90:E91"/>
    <mergeCell ref="C91:D91"/>
    <mergeCell ref="A86:A89"/>
    <mergeCell ref="B86:B89"/>
    <mergeCell ref="C86:D86"/>
    <mergeCell ref="E86:E89"/>
    <mergeCell ref="C87:D87"/>
    <mergeCell ref="C88:D88"/>
    <mergeCell ref="C89:D89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3" manualBreakCount="3">
    <brk id="29" max="7" man="1"/>
    <brk id="58" max="7" man="1"/>
    <brk id="8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Не входящие в перечень</vt:lpstr>
      <vt:lpstr>стирка</vt:lpstr>
      <vt:lpstr>Входящие в перечень</vt:lpstr>
      <vt:lpstr>входящие сверх нормы</vt:lpstr>
      <vt:lpstr>'входящие сверх нормы'!Область_печати</vt:lpstr>
      <vt:lpstr>стирка!Область_печати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Borbet</dc:creator>
  <cp:lastModifiedBy>Natalia</cp:lastModifiedBy>
  <cp:lastPrinted>2026-02-03T09:25:38Z</cp:lastPrinted>
  <dcterms:created xsi:type="dcterms:W3CDTF">2011-07-26T09:57:47Z</dcterms:created>
  <dcterms:modified xsi:type="dcterms:W3CDTF">2026-02-03T09:49:34Z</dcterms:modified>
</cp:coreProperties>
</file>